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L77" i="20" s="1"/>
  <c r="K81" i="20"/>
  <c r="J81" i="20"/>
  <c r="I81" i="20"/>
  <c r="H81" i="20"/>
  <c r="H77" i="20" s="1"/>
  <c r="G81" i="20"/>
  <c r="F81" i="20"/>
  <c r="E81" i="20"/>
  <c r="M78" i="20"/>
  <c r="M77" i="20" s="1"/>
  <c r="L78" i="20"/>
  <c r="K78" i="20"/>
  <c r="J78" i="20"/>
  <c r="I78" i="20"/>
  <c r="I77" i="20" s="1"/>
  <c r="H78" i="20"/>
  <c r="G78" i="20"/>
  <c r="F78" i="20"/>
  <c r="E78" i="20"/>
  <c r="E77" i="20" s="1"/>
  <c r="K77" i="20"/>
  <c r="J77" i="20"/>
  <c r="G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L64" i="20" s="1"/>
  <c r="K68" i="20"/>
  <c r="J68" i="20"/>
  <c r="I68" i="20"/>
  <c r="H68" i="20"/>
  <c r="H64" i="20" s="1"/>
  <c r="G68" i="20"/>
  <c r="F68" i="20"/>
  <c r="E68" i="20"/>
  <c r="M65" i="20"/>
  <c r="M64" i="20" s="1"/>
  <c r="L65" i="20"/>
  <c r="K65" i="20"/>
  <c r="J65" i="20"/>
  <c r="I65" i="20"/>
  <c r="I64" i="20" s="1"/>
  <c r="H65" i="20"/>
  <c r="G65" i="20"/>
  <c r="F65" i="20"/>
  <c r="E65" i="20"/>
  <c r="E64" i="20" s="1"/>
  <c r="K64" i="20"/>
  <c r="J64" i="20"/>
  <c r="G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L52" i="20" s="1"/>
  <c r="K56" i="20"/>
  <c r="J56" i="20"/>
  <c r="I56" i="20"/>
  <c r="H56" i="20"/>
  <c r="H52" i="20" s="1"/>
  <c r="G56" i="20"/>
  <c r="F56" i="20"/>
  <c r="E56" i="20"/>
  <c r="M53" i="20"/>
  <c r="M52" i="20" s="1"/>
  <c r="L53" i="20"/>
  <c r="K53" i="20"/>
  <c r="J53" i="20"/>
  <c r="I53" i="20"/>
  <c r="I52" i="20" s="1"/>
  <c r="H53" i="20"/>
  <c r="G53" i="20"/>
  <c r="F53" i="20"/>
  <c r="E53" i="20"/>
  <c r="E52" i="20" s="1"/>
  <c r="K52" i="20"/>
  <c r="J52" i="20"/>
  <c r="J51" i="20" s="1"/>
  <c r="G52" i="20"/>
  <c r="F52" i="20"/>
  <c r="F51" i="20" s="1"/>
  <c r="K51" i="20"/>
  <c r="G51" i="20"/>
  <c r="M47" i="20"/>
  <c r="L47" i="20"/>
  <c r="L4" i="20" s="1"/>
  <c r="K47" i="20"/>
  <c r="J47" i="20"/>
  <c r="I47" i="20"/>
  <c r="H47" i="20"/>
  <c r="H4" i="20" s="1"/>
  <c r="G47" i="20"/>
  <c r="F47" i="20"/>
  <c r="E47" i="20"/>
  <c r="M8" i="20"/>
  <c r="M4" i="20" s="1"/>
  <c r="L8" i="20"/>
  <c r="K8" i="20"/>
  <c r="J8" i="20"/>
  <c r="I8" i="20"/>
  <c r="I4" i="20" s="1"/>
  <c r="H8" i="20"/>
  <c r="G8" i="20"/>
  <c r="F8" i="20"/>
  <c r="E8" i="20"/>
  <c r="E4" i="20" s="1"/>
  <c r="M5" i="20"/>
  <c r="L5" i="20"/>
  <c r="K5" i="20"/>
  <c r="J5" i="20"/>
  <c r="J4" i="20" s="1"/>
  <c r="J92" i="20" s="1"/>
  <c r="I5" i="20"/>
  <c r="H5" i="20"/>
  <c r="G5" i="20"/>
  <c r="F5" i="20"/>
  <c r="F4" i="20" s="1"/>
  <c r="F92" i="20" s="1"/>
  <c r="E5" i="20"/>
  <c r="K4" i="20"/>
  <c r="K92" i="20" s="1"/>
  <c r="G4" i="20"/>
  <c r="G92" i="20" s="1"/>
  <c r="M81" i="19"/>
  <c r="M77" i="19" s="1"/>
  <c r="L81" i="19"/>
  <c r="K81" i="19"/>
  <c r="J81" i="19"/>
  <c r="I81" i="19"/>
  <c r="I77" i="19" s="1"/>
  <c r="H81" i="19"/>
  <c r="G81" i="19"/>
  <c r="F81" i="19"/>
  <c r="E81" i="19"/>
  <c r="E77" i="19" s="1"/>
  <c r="M78" i="19"/>
  <c r="L78" i="19"/>
  <c r="K78" i="19"/>
  <c r="J78" i="19"/>
  <c r="J77" i="19" s="1"/>
  <c r="I78" i="19"/>
  <c r="H78" i="19"/>
  <c r="G78" i="19"/>
  <c r="F78" i="19"/>
  <c r="F77" i="19" s="1"/>
  <c r="E78" i="19"/>
  <c r="L77" i="19"/>
  <c r="K77" i="19"/>
  <c r="H77" i="19"/>
  <c r="G77" i="19"/>
  <c r="M73" i="19"/>
  <c r="L73" i="19"/>
  <c r="K73" i="19"/>
  <c r="J73" i="19"/>
  <c r="I73" i="19"/>
  <c r="H73" i="19"/>
  <c r="G73" i="19"/>
  <c r="F73" i="19"/>
  <c r="E73" i="19"/>
  <c r="M68" i="19"/>
  <c r="M64" i="19" s="1"/>
  <c r="L68" i="19"/>
  <c r="K68" i="19"/>
  <c r="J68" i="19"/>
  <c r="I68" i="19"/>
  <c r="I64" i="19" s="1"/>
  <c r="H68" i="19"/>
  <c r="G68" i="19"/>
  <c r="F68" i="19"/>
  <c r="E68" i="19"/>
  <c r="E64" i="19" s="1"/>
  <c r="M65" i="19"/>
  <c r="L65" i="19"/>
  <c r="K65" i="19"/>
  <c r="J65" i="19"/>
  <c r="J64" i="19" s="1"/>
  <c r="I65" i="19"/>
  <c r="H65" i="19"/>
  <c r="G65" i="19"/>
  <c r="F65" i="19"/>
  <c r="F64" i="19" s="1"/>
  <c r="E65" i="19"/>
  <c r="L64" i="19"/>
  <c r="K64" i="19"/>
  <c r="H64" i="19"/>
  <c r="G64" i="19"/>
  <c r="M59" i="19"/>
  <c r="L59" i="19"/>
  <c r="K59" i="19"/>
  <c r="J59" i="19"/>
  <c r="I59" i="19"/>
  <c r="H59" i="19"/>
  <c r="G59" i="19"/>
  <c r="F59" i="19"/>
  <c r="E59" i="19"/>
  <c r="M56" i="19"/>
  <c r="M52" i="19" s="1"/>
  <c r="M51" i="19" s="1"/>
  <c r="L56" i="19"/>
  <c r="K56" i="19"/>
  <c r="J56" i="19"/>
  <c r="I56" i="19"/>
  <c r="I52" i="19" s="1"/>
  <c r="I51" i="19" s="1"/>
  <c r="H56" i="19"/>
  <c r="G56" i="19"/>
  <c r="F56" i="19"/>
  <c r="E56" i="19"/>
  <c r="E52" i="19" s="1"/>
  <c r="E51" i="19" s="1"/>
  <c r="M53" i="19"/>
  <c r="L53" i="19"/>
  <c r="K53" i="19"/>
  <c r="J53" i="19"/>
  <c r="J52" i="19" s="1"/>
  <c r="J51" i="19" s="1"/>
  <c r="I53" i="19"/>
  <c r="H53" i="19"/>
  <c r="G53" i="19"/>
  <c r="F53" i="19"/>
  <c r="F52" i="19" s="1"/>
  <c r="F51" i="19" s="1"/>
  <c r="E53" i="19"/>
  <c r="L52" i="19"/>
  <c r="K52" i="19"/>
  <c r="K51" i="19" s="1"/>
  <c r="H52" i="19"/>
  <c r="G52" i="19"/>
  <c r="G51" i="19" s="1"/>
  <c r="L51" i="19"/>
  <c r="H51" i="19"/>
  <c r="M47" i="19"/>
  <c r="M4" i="19" s="1"/>
  <c r="M92" i="19" s="1"/>
  <c r="L47" i="19"/>
  <c r="K47" i="19"/>
  <c r="J47" i="19"/>
  <c r="I47" i="19"/>
  <c r="I4" i="19" s="1"/>
  <c r="I92" i="19" s="1"/>
  <c r="H47" i="19"/>
  <c r="G47" i="19"/>
  <c r="F47" i="19"/>
  <c r="E47" i="19"/>
  <c r="E4" i="19" s="1"/>
  <c r="E92" i="19" s="1"/>
  <c r="M8" i="19"/>
  <c r="L8" i="19"/>
  <c r="K8" i="19"/>
  <c r="J8" i="19"/>
  <c r="J4" i="19" s="1"/>
  <c r="J92" i="19" s="1"/>
  <c r="I8" i="19"/>
  <c r="H8" i="19"/>
  <c r="G8" i="19"/>
  <c r="F8" i="19"/>
  <c r="F4" i="19" s="1"/>
  <c r="F92" i="19" s="1"/>
  <c r="E8" i="19"/>
  <c r="M5" i="19"/>
  <c r="L5" i="19"/>
  <c r="K5" i="19"/>
  <c r="K4" i="19" s="1"/>
  <c r="J5" i="19"/>
  <c r="I5" i="19"/>
  <c r="H5" i="19"/>
  <c r="G5" i="19"/>
  <c r="G4" i="19" s="1"/>
  <c r="G92" i="19" s="1"/>
  <c r="F5" i="19"/>
  <c r="E5" i="19"/>
  <c r="L4" i="19"/>
  <c r="L92" i="19" s="1"/>
  <c r="H4" i="19"/>
  <c r="H92" i="19" s="1"/>
  <c r="M81" i="18"/>
  <c r="L81" i="18"/>
  <c r="K81" i="18"/>
  <c r="J81" i="18"/>
  <c r="J77" i="18" s="1"/>
  <c r="I81" i="18"/>
  <c r="H81" i="18"/>
  <c r="G81" i="18"/>
  <c r="F81" i="18"/>
  <c r="F77" i="18" s="1"/>
  <c r="E81" i="18"/>
  <c r="M78" i="18"/>
  <c r="L78" i="18"/>
  <c r="K78" i="18"/>
  <c r="K77" i="18" s="1"/>
  <c r="J78" i="18"/>
  <c r="I78" i="18"/>
  <c r="H78" i="18"/>
  <c r="G78" i="18"/>
  <c r="G77" i="18" s="1"/>
  <c r="F78" i="18"/>
  <c r="E78" i="18"/>
  <c r="M77" i="18"/>
  <c r="L77" i="18"/>
  <c r="I77" i="18"/>
  <c r="H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J64" i="18" s="1"/>
  <c r="I68" i="18"/>
  <c r="H68" i="18"/>
  <c r="G68" i="18"/>
  <c r="F68" i="18"/>
  <c r="F64" i="18" s="1"/>
  <c r="E68" i="18"/>
  <c r="M65" i="18"/>
  <c r="L65" i="18"/>
  <c r="K65" i="18"/>
  <c r="K64" i="18" s="1"/>
  <c r="J65" i="18"/>
  <c r="I65" i="18"/>
  <c r="H65" i="18"/>
  <c r="G65" i="18"/>
  <c r="G64" i="18" s="1"/>
  <c r="F65" i="18"/>
  <c r="E65" i="18"/>
  <c r="M64" i="18"/>
  <c r="L64" i="18"/>
  <c r="I64" i="18"/>
  <c r="H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J52" i="18" s="1"/>
  <c r="J51" i="18" s="1"/>
  <c r="I56" i="18"/>
  <c r="H56" i="18"/>
  <c r="G56" i="18"/>
  <c r="F56" i="18"/>
  <c r="F52" i="18" s="1"/>
  <c r="F51" i="18" s="1"/>
  <c r="E56" i="18"/>
  <c r="M53" i="18"/>
  <c r="L53" i="18"/>
  <c r="K53" i="18"/>
  <c r="K52" i="18" s="1"/>
  <c r="K51" i="18" s="1"/>
  <c r="J53" i="18"/>
  <c r="I53" i="18"/>
  <c r="H53" i="18"/>
  <c r="G53" i="18"/>
  <c r="G52" i="18" s="1"/>
  <c r="G51" i="18" s="1"/>
  <c r="F53" i="18"/>
  <c r="E53" i="18"/>
  <c r="M52" i="18"/>
  <c r="L52" i="18"/>
  <c r="L51" i="18" s="1"/>
  <c r="I52" i="18"/>
  <c r="H52" i="18"/>
  <c r="H51" i="18" s="1"/>
  <c r="E52" i="18"/>
  <c r="M51" i="18"/>
  <c r="I51" i="18"/>
  <c r="E51" i="18"/>
  <c r="M47" i="18"/>
  <c r="L47" i="18"/>
  <c r="K47" i="18"/>
  <c r="J47" i="18"/>
  <c r="J4" i="18" s="1"/>
  <c r="I47" i="18"/>
  <c r="H47" i="18"/>
  <c r="G47" i="18"/>
  <c r="F47" i="18"/>
  <c r="F4" i="18" s="1"/>
  <c r="E47" i="18"/>
  <c r="M8" i="18"/>
  <c r="L8" i="18"/>
  <c r="K8" i="18"/>
  <c r="K4" i="18" s="1"/>
  <c r="J8" i="18"/>
  <c r="I8" i="18"/>
  <c r="H8" i="18"/>
  <c r="G8" i="18"/>
  <c r="G4" i="18" s="1"/>
  <c r="F8" i="18"/>
  <c r="E8" i="18"/>
  <c r="M5" i="18"/>
  <c r="L5" i="18"/>
  <c r="L4" i="18" s="1"/>
  <c r="K5" i="18"/>
  <c r="J5" i="18"/>
  <c r="I5" i="18"/>
  <c r="H5" i="18"/>
  <c r="H4" i="18" s="1"/>
  <c r="H92" i="18" s="1"/>
  <c r="G5" i="18"/>
  <c r="F5" i="18"/>
  <c r="E5" i="18"/>
  <c r="M4" i="18"/>
  <c r="M92" i="18" s="1"/>
  <c r="I4" i="18"/>
  <c r="I92" i="18" s="1"/>
  <c r="E4" i="18"/>
  <c r="E92" i="18" s="1"/>
  <c r="M81" i="17"/>
  <c r="L81" i="17"/>
  <c r="K81" i="17"/>
  <c r="K77" i="17" s="1"/>
  <c r="J81" i="17"/>
  <c r="I81" i="17"/>
  <c r="H81" i="17"/>
  <c r="G81" i="17"/>
  <c r="G77" i="17" s="1"/>
  <c r="F81" i="17"/>
  <c r="E81" i="17"/>
  <c r="M78" i="17"/>
  <c r="L78" i="17"/>
  <c r="L77" i="17" s="1"/>
  <c r="K78" i="17"/>
  <c r="J78" i="17"/>
  <c r="I78" i="17"/>
  <c r="H78" i="17"/>
  <c r="H77" i="17" s="1"/>
  <c r="G78" i="17"/>
  <c r="F78" i="17"/>
  <c r="E78" i="17"/>
  <c r="M77" i="17"/>
  <c r="J77" i="17"/>
  <c r="I77" i="17"/>
  <c r="F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K64" i="17" s="1"/>
  <c r="J68" i="17"/>
  <c r="I68" i="17"/>
  <c r="H68" i="17"/>
  <c r="G68" i="17"/>
  <c r="G64" i="17" s="1"/>
  <c r="F68" i="17"/>
  <c r="E68" i="17"/>
  <c r="M65" i="17"/>
  <c r="L65" i="17"/>
  <c r="L64" i="17" s="1"/>
  <c r="K65" i="17"/>
  <c r="J65" i="17"/>
  <c r="I65" i="17"/>
  <c r="H65" i="17"/>
  <c r="H64" i="17" s="1"/>
  <c r="G65" i="17"/>
  <c r="F65" i="17"/>
  <c r="E65" i="17"/>
  <c r="M64" i="17"/>
  <c r="J64" i="17"/>
  <c r="I64" i="17"/>
  <c r="F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K52" i="17" s="1"/>
  <c r="K51" i="17" s="1"/>
  <c r="J56" i="17"/>
  <c r="I56" i="17"/>
  <c r="H56" i="17"/>
  <c r="G56" i="17"/>
  <c r="G52" i="17" s="1"/>
  <c r="G51" i="17" s="1"/>
  <c r="F56" i="17"/>
  <c r="E56" i="17"/>
  <c r="M53" i="17"/>
  <c r="L53" i="17"/>
  <c r="L52" i="17" s="1"/>
  <c r="L51" i="17" s="1"/>
  <c r="K53" i="17"/>
  <c r="J53" i="17"/>
  <c r="I53" i="17"/>
  <c r="H53" i="17"/>
  <c r="H52" i="17" s="1"/>
  <c r="H51" i="17" s="1"/>
  <c r="G53" i="17"/>
  <c r="F53" i="17"/>
  <c r="E53" i="17"/>
  <c r="M52" i="17"/>
  <c r="M51" i="17" s="1"/>
  <c r="J52" i="17"/>
  <c r="I52" i="17"/>
  <c r="I51" i="17" s="1"/>
  <c r="F52" i="17"/>
  <c r="E52" i="17"/>
  <c r="E51" i="17" s="1"/>
  <c r="J51" i="17"/>
  <c r="F51" i="17"/>
  <c r="M47" i="17"/>
  <c r="L47" i="17"/>
  <c r="K47" i="17"/>
  <c r="K4" i="17" s="1"/>
  <c r="J47" i="17"/>
  <c r="I47" i="17"/>
  <c r="H47" i="17"/>
  <c r="G47" i="17"/>
  <c r="G4" i="17" s="1"/>
  <c r="F47" i="17"/>
  <c r="E47" i="17"/>
  <c r="M8" i="17"/>
  <c r="L8" i="17"/>
  <c r="L4" i="17" s="1"/>
  <c r="K8" i="17"/>
  <c r="J8" i="17"/>
  <c r="I8" i="17"/>
  <c r="H8" i="17"/>
  <c r="H4" i="17" s="1"/>
  <c r="G8" i="17"/>
  <c r="F8" i="17"/>
  <c r="E8" i="17"/>
  <c r="M5" i="17"/>
  <c r="M4" i="17" s="1"/>
  <c r="L5" i="17"/>
  <c r="K5" i="17"/>
  <c r="J5" i="17"/>
  <c r="I5" i="17"/>
  <c r="I4" i="17" s="1"/>
  <c r="I92" i="17" s="1"/>
  <c r="H5" i="17"/>
  <c r="G5" i="17"/>
  <c r="F5" i="17"/>
  <c r="E5" i="17"/>
  <c r="E4" i="17" s="1"/>
  <c r="J4" i="17"/>
  <c r="J92" i="17" s="1"/>
  <c r="F4" i="17"/>
  <c r="F92" i="17" s="1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J78" i="16"/>
  <c r="I78" i="16"/>
  <c r="I77" i="16" s="1"/>
  <c r="H78" i="16"/>
  <c r="G78" i="16"/>
  <c r="F78" i="16"/>
  <c r="E78" i="16"/>
  <c r="E77" i="16" s="1"/>
  <c r="K77" i="16"/>
  <c r="J77" i="16"/>
  <c r="G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J65" i="16"/>
  <c r="I65" i="16"/>
  <c r="I64" i="16" s="1"/>
  <c r="H65" i="16"/>
  <c r="G65" i="16"/>
  <c r="F65" i="16"/>
  <c r="E65" i="16"/>
  <c r="E64" i="16" s="1"/>
  <c r="K64" i="16"/>
  <c r="J64" i="16"/>
  <c r="G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K56" i="16"/>
  <c r="J56" i="16"/>
  <c r="I56" i="16"/>
  <c r="H56" i="16"/>
  <c r="H52" i="16" s="1"/>
  <c r="G56" i="16"/>
  <c r="F56" i="16"/>
  <c r="E56" i="16"/>
  <c r="M53" i="16"/>
  <c r="M52" i="16" s="1"/>
  <c r="L53" i="16"/>
  <c r="K53" i="16"/>
  <c r="J53" i="16"/>
  <c r="I53" i="16"/>
  <c r="I52" i="16" s="1"/>
  <c r="H53" i="16"/>
  <c r="G53" i="16"/>
  <c r="F53" i="16"/>
  <c r="E53" i="16"/>
  <c r="E52" i="16" s="1"/>
  <c r="K52" i="16"/>
  <c r="J52" i="16"/>
  <c r="J51" i="16" s="1"/>
  <c r="G52" i="16"/>
  <c r="F52" i="16"/>
  <c r="F51" i="16" s="1"/>
  <c r="K51" i="16"/>
  <c r="G51" i="16"/>
  <c r="M47" i="16"/>
  <c r="L47" i="16"/>
  <c r="L4" i="16" s="1"/>
  <c r="K47" i="16"/>
  <c r="J47" i="16"/>
  <c r="I47" i="16"/>
  <c r="H47" i="16"/>
  <c r="H4" i="16" s="1"/>
  <c r="G47" i="16"/>
  <c r="F47" i="16"/>
  <c r="E47" i="16"/>
  <c r="M8" i="16"/>
  <c r="M4" i="16" s="1"/>
  <c r="L8" i="16"/>
  <c r="K8" i="16"/>
  <c r="J8" i="16"/>
  <c r="I8" i="16"/>
  <c r="I4" i="16" s="1"/>
  <c r="H8" i="16"/>
  <c r="G8" i="16"/>
  <c r="F8" i="16"/>
  <c r="E8" i="16"/>
  <c r="E4" i="16" s="1"/>
  <c r="M5" i="16"/>
  <c r="L5" i="16"/>
  <c r="K5" i="16"/>
  <c r="J5" i="16"/>
  <c r="J4" i="16" s="1"/>
  <c r="I5" i="16"/>
  <c r="H5" i="16"/>
  <c r="G5" i="16"/>
  <c r="F5" i="16"/>
  <c r="F4" i="16" s="1"/>
  <c r="F92" i="16" s="1"/>
  <c r="E5" i="16"/>
  <c r="K4" i="16"/>
  <c r="K92" i="16" s="1"/>
  <c r="G4" i="16"/>
  <c r="G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L9" i="15" s="1"/>
  <c r="L40" i="15" s="1"/>
  <c r="K10" i="15"/>
  <c r="J10" i="15"/>
  <c r="I10" i="15"/>
  <c r="H10" i="15"/>
  <c r="H9" i="15" s="1"/>
  <c r="H40" i="15" s="1"/>
  <c r="G10" i="15"/>
  <c r="F10" i="15"/>
  <c r="E10" i="15"/>
  <c r="M9" i="15"/>
  <c r="K9" i="15"/>
  <c r="J9" i="15"/>
  <c r="I9" i="15"/>
  <c r="G9" i="15"/>
  <c r="F9" i="15"/>
  <c r="E9" i="15"/>
  <c r="M4" i="15"/>
  <c r="M40" i="15" s="1"/>
  <c r="L4" i="15"/>
  <c r="K4" i="15"/>
  <c r="K40" i="15" s="1"/>
  <c r="J4" i="15"/>
  <c r="J40" i="15" s="1"/>
  <c r="I4" i="15"/>
  <c r="I40" i="15" s="1"/>
  <c r="H4" i="15"/>
  <c r="G4" i="15"/>
  <c r="G40" i="15" s="1"/>
  <c r="F4" i="15"/>
  <c r="F40" i="15" s="1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J4" i="13"/>
  <c r="J26" i="13" s="1"/>
  <c r="I4" i="13"/>
  <c r="I26" i="13" s="1"/>
  <c r="H4" i="13"/>
  <c r="H26" i="13" s="1"/>
  <c r="G4" i="13"/>
  <c r="F4" i="13"/>
  <c r="F26" i="13" s="1"/>
  <c r="E4" i="13"/>
  <c r="E26" i="13" s="1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H26" i="11" s="1"/>
  <c r="G4" i="11"/>
  <c r="G26" i="11" s="1"/>
  <c r="F4" i="11"/>
  <c r="F26" i="11" s="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J92" i="16" l="1"/>
  <c r="I92" i="16"/>
  <c r="M92" i="16"/>
  <c r="E51" i="16"/>
  <c r="E92" i="16" s="1"/>
  <c r="I51" i="16"/>
  <c r="M51" i="16"/>
  <c r="H51" i="16"/>
  <c r="H92" i="16" s="1"/>
  <c r="L51" i="16"/>
  <c r="L92" i="16" s="1"/>
  <c r="L92" i="18"/>
  <c r="G92" i="18"/>
  <c r="K92" i="18"/>
  <c r="F92" i="18"/>
  <c r="J92" i="18"/>
  <c r="M92" i="20"/>
  <c r="H92" i="20"/>
  <c r="E51" i="20"/>
  <c r="E92" i="20" s="1"/>
  <c r="I51" i="20"/>
  <c r="I92" i="20" s="1"/>
  <c r="M51" i="20"/>
  <c r="H51" i="20"/>
  <c r="L51" i="20"/>
  <c r="L92" i="20" s="1"/>
  <c r="E92" i="17"/>
  <c r="M92" i="17"/>
  <c r="H92" i="17"/>
  <c r="L92" i="17"/>
  <c r="G92" i="17"/>
  <c r="K92" i="17"/>
  <c r="K92" i="19"/>
</calcChain>
</file>

<file path=xl/sharedStrings.xml><?xml version="1.0" encoding="utf-8"?>
<sst xmlns="http://schemas.openxmlformats.org/spreadsheetml/2006/main" count="7835" uniqueCount="173">
  <si>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</si>
  <si>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</si>
  <si>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</si>
  <si>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</si>
  <si>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</si>
  <si>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</si>
  <si>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</si>
  <si>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</si>
  <si>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</si>
  <si>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</si>
  <si>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</si>
  <si>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</si>
  <si>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</si>
  <si>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</si>
  <si>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</si>
  <si>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</si>
  <si>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</si>
  <si>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</si>
  <si>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</si>
  <si>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</si>
  <si>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</si>
  <si>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</si>
  <si>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</si>
  <si>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</si>
  <si>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</si>
  <si>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</si>
  <si>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</si>
  <si>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</si>
  <si>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</si>
  <si>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</si>
  <si>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</si>
  <si>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</si>
  <si>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</si>
  <si>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</si>
  <si>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</si>
  <si>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</si>
  <si>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</si>
  <si>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</si>
  <si>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</si>
  <si>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</si>
  <si>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</si>
  <si>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</si>
  <si>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</si>
  <si>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</si>
  <si>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</si>
  <si>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</si>
  <si>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</si>
  <si>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</si>
  <si>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</si>
  <si>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</si>
  <si>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</si>
  <si>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</si>
  <si>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</si>
  <si>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</si>
  <si>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</si>
  <si>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</si>
  <si>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</si>
  <si>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</si>
  <si>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</si>
  <si>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</si>
  <si>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</si>
  <si>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</si>
  <si>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</si>
  <si>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</si>
  <si>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</si>
  <si>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</si>
  <si>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</si>
  <si>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</si>
  <si>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</si>
  <si>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</si>
  <si>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</si>
  <si>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</si>
  <si>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</si>
  <si>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</si>
  <si>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</si>
  <si>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</si>
  <si>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</si>
  <si>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</si>
  <si>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</si>
  <si>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</si>
  <si>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</si>
  <si>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</si>
  <si>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</si>
  <si>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</si>
  <si>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</si>
  <si>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</si>
  <si>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</si>
  <si>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</si>
  <si>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</si>
  <si>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</si>
  <si>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</si>
  <si>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</si>
  <si>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</si>
  <si>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</si>
  <si>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</si>
  <si>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</si>
  <si>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</si>
  <si>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</si>
  <si>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</si>
  <si>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</si>
  <si>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</si>
  <si>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</si>
  <si>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</si>
  <si>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</si>
  <si>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</si>
  <si>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</si>
  <si>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</si>
  <si>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</si>
  <si>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</si>
  <si>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</si>
  <si>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</si>
  <si>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</si>
  <si>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</si>
  <si>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</si>
  <si>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</si>
  <si>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</si>
  <si>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</si>
  <si>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</si>
  <si>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</si>
  <si>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</si>
  <si>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</si>
  <si>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</si>
  <si>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13. </t>
  </si>
  <si>
    <t xml:space="preserve">11. </t>
  </si>
  <si>
    <t>1. Administration</t>
  </si>
  <si>
    <t xml:space="preserve">10. </t>
  </si>
  <si>
    <t xml:space="preserve">12.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</si>
  <si>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</si>
  <si>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</si>
  <si>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</si>
  <si>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</si>
  <si>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</si>
  <si>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</si>
  <si>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</si>
  <si>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Human Settlements</t>
  </si>
  <si>
    <t>Table B.2: Payments and estimates by economic classification: Human Settlements</t>
  </si>
  <si>
    <t>2. Financial Intervention</t>
  </si>
  <si>
    <t>3. Incremental Intervention</t>
  </si>
  <si>
    <t>4. Social And Rental Intervention</t>
  </si>
  <si>
    <t>5. Rural Intervention</t>
  </si>
  <si>
    <t>2. Policy</t>
  </si>
  <si>
    <t>3. Planning</t>
  </si>
  <si>
    <t>4. Research</t>
  </si>
  <si>
    <t>1. Office Of The Mec</t>
  </si>
  <si>
    <t>2. Corporate Services</t>
  </si>
  <si>
    <t>2. Sale And Transfer Of Housing Properties</t>
  </si>
  <si>
    <t>3. Devolution Of Housing Properties</t>
  </si>
  <si>
    <t>4. Housing Properties Maitenance</t>
  </si>
  <si>
    <t xml:space="preserve">9. </t>
  </si>
  <si>
    <t xml:space="preserve">8. </t>
  </si>
  <si>
    <t xml:space="preserve">7. </t>
  </si>
  <si>
    <t xml:space="preserve">6. </t>
  </si>
  <si>
    <t xml:space="preserve">5. </t>
  </si>
  <si>
    <t xml:space="preserve">4. Housing Asset Management </t>
  </si>
  <si>
    <t>3. Housing Development</t>
  </si>
  <si>
    <t>2. Housing Needs, Planning And Research</t>
  </si>
  <si>
    <t xml:space="preserve">15. </t>
  </si>
  <si>
    <t xml:space="preserve">14. </t>
  </si>
  <si>
    <t>Table 13.2: Summary of departmental receipts collection</t>
  </si>
  <si>
    <t>Table 13.3: Summary of payments and estimates by programme: Human Settlements</t>
  </si>
  <si>
    <t>Table 13.4: Summary of provincial payments and estimates by economic classification: Human Settlements</t>
  </si>
  <si>
    <t>Table 13.6: Summary of payments and estimates by sub-programme: Administration</t>
  </si>
  <si>
    <t>Table 13.7: Summary of payments and estimates by economic classification: Administration</t>
  </si>
  <si>
    <t>Table 13.8: Summary of payments and estimates by sub-programme: Housing Needs, Planning And Research</t>
  </si>
  <si>
    <t>Table 13.9: Summary of payments and estimates by economic classification: Housing Needs, Planning And Research</t>
  </si>
  <si>
    <t>Table 13.10: Summary of payments and estimates by sub-programme: Housing Development</t>
  </si>
  <si>
    <t>Table 13.11: Summary of payments and estimates by economic classification: Housing Development</t>
  </si>
  <si>
    <t xml:space="preserve">Table 13.12: Summary of payments and estimates by sub-programme: Housing Asset Management </t>
  </si>
  <si>
    <t xml:space="preserve">Table 13.13: Summary of payments and estimates by economic classification: Housing Asset Management </t>
  </si>
  <si>
    <t>Table B.2A: Payments and estimates by economic classification: Administration</t>
  </si>
  <si>
    <t>Table B.2B: Payments and estimates by economic classification: Housing Needs, Planning And Research</t>
  </si>
  <si>
    <t>Table B.2C: Payments and estimates by economic classification: Housing Development</t>
  </si>
  <si>
    <t xml:space="preserve">Table B.2D: Payments and estimates by economic classification: Housing Asset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</si>
</sst>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125</v>
      </c>
      <c r="D9" s="33">
        <v>126</v>
      </c>
      <c r="E9" s="33">
        <v>126</v>
      </c>
      <c r="F9" s="32">
        <v>78</v>
      </c>
      <c r="G9" s="33">
        <v>78</v>
      </c>
      <c r="H9" s="34">
        <v>98</v>
      </c>
      <c r="I9" s="33">
        <v>108</v>
      </c>
      <c r="J9" s="33">
        <v>114</v>
      </c>
      <c r="K9" s="33">
        <v>120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2402</v>
      </c>
      <c r="F12" s="32">
        <v>1440</v>
      </c>
      <c r="G12" s="33">
        <v>1440</v>
      </c>
      <c r="H12" s="34">
        <v>1660</v>
      </c>
      <c r="I12" s="33">
        <v>1620</v>
      </c>
      <c r="J12" s="33">
        <v>1800</v>
      </c>
      <c r="K12" s="33">
        <v>1980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2593</v>
      </c>
      <c r="D13" s="33">
        <v>1805</v>
      </c>
      <c r="E13" s="33">
        <v>0</v>
      </c>
      <c r="F13" s="32">
        <v>0</v>
      </c>
      <c r="G13" s="33">
        <v>0</v>
      </c>
      <c r="H13" s="34">
        <v>62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1506</v>
      </c>
      <c r="D14" s="36">
        <v>919</v>
      </c>
      <c r="E14" s="36">
        <v>1217</v>
      </c>
      <c r="F14" s="35">
        <v>9</v>
      </c>
      <c r="G14" s="36">
        <v>9</v>
      </c>
      <c r="H14" s="37">
        <v>1353</v>
      </c>
      <c r="I14" s="36">
        <v>198</v>
      </c>
      <c r="J14" s="36">
        <v>198</v>
      </c>
      <c r="K14" s="36">
        <v>198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4224</v>
      </c>
      <c r="D15" s="61">
        <f t="shared" ref="D15:K15" si="1">SUM(D5:D14)</f>
        <v>2850</v>
      </c>
      <c r="E15" s="61">
        <f t="shared" si="1"/>
        <v>3745</v>
      </c>
      <c r="F15" s="62">
        <f t="shared" si="1"/>
        <v>1527</v>
      </c>
      <c r="G15" s="61">
        <f t="shared" si="1"/>
        <v>1527</v>
      </c>
      <c r="H15" s="63">
        <f t="shared" si="1"/>
        <v>3173</v>
      </c>
      <c r="I15" s="61">
        <f t="shared" si="1"/>
        <v>1926</v>
      </c>
      <c r="J15" s="61">
        <f t="shared" si="1"/>
        <v>2112</v>
      </c>
      <c r="K15" s="61">
        <f t="shared" si="1"/>
        <v>2298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124</v>
      </c>
      <c r="C4" s="33">
        <v>6541</v>
      </c>
      <c r="D4" s="33">
        <v>7122</v>
      </c>
      <c r="E4" s="33">
        <v>5567</v>
      </c>
      <c r="F4" s="27">
        <v>4261</v>
      </c>
      <c r="G4" s="28">
        <v>4261</v>
      </c>
      <c r="H4" s="29">
        <v>4261</v>
      </c>
      <c r="I4" s="33">
        <v>3651</v>
      </c>
      <c r="J4" s="33">
        <v>3819</v>
      </c>
      <c r="K4" s="33">
        <v>4021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146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147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6541</v>
      </c>
      <c r="D19" s="46">
        <f t="shared" ref="D19:K19" si="1">SUM(D4:D18)</f>
        <v>7122</v>
      </c>
      <c r="E19" s="46">
        <f t="shared" si="1"/>
        <v>5567</v>
      </c>
      <c r="F19" s="47">
        <f t="shared" si="1"/>
        <v>4261</v>
      </c>
      <c r="G19" s="46">
        <f t="shared" si="1"/>
        <v>4261</v>
      </c>
      <c r="H19" s="48">
        <f t="shared" si="1"/>
        <v>4261</v>
      </c>
      <c r="I19" s="46">
        <f t="shared" si="1"/>
        <v>3651</v>
      </c>
      <c r="J19" s="46">
        <f t="shared" si="1"/>
        <v>3819</v>
      </c>
      <c r="K19" s="46">
        <f t="shared" si="1"/>
        <v>4021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6541</v>
      </c>
      <c r="D8" s="20">
        <f t="shared" ref="D8:K8" si="1">SUM(D9:D15)</f>
        <v>7122</v>
      </c>
      <c r="E8" s="20">
        <f t="shared" si="1"/>
        <v>5567</v>
      </c>
      <c r="F8" s="21">
        <f t="shared" si="1"/>
        <v>4261</v>
      </c>
      <c r="G8" s="20">
        <f t="shared" si="1"/>
        <v>4261</v>
      </c>
      <c r="H8" s="22">
        <f t="shared" si="1"/>
        <v>4261</v>
      </c>
      <c r="I8" s="20">
        <f t="shared" si="1"/>
        <v>3651</v>
      </c>
      <c r="J8" s="20">
        <f t="shared" si="1"/>
        <v>3819</v>
      </c>
      <c r="K8" s="20">
        <f t="shared" si="1"/>
        <v>4021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6541</v>
      </c>
      <c r="D13" s="33">
        <v>7122</v>
      </c>
      <c r="E13" s="33">
        <v>5567</v>
      </c>
      <c r="F13" s="32">
        <v>4261</v>
      </c>
      <c r="G13" s="33">
        <v>4261</v>
      </c>
      <c r="H13" s="34">
        <v>4261</v>
      </c>
      <c r="I13" s="33">
        <v>3651</v>
      </c>
      <c r="J13" s="33">
        <v>3819</v>
      </c>
      <c r="K13" s="34">
        <v>4021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6541</v>
      </c>
      <c r="D26" s="46">
        <f t="shared" ref="D26:K26" si="3">+D4+D8+D16+D24</f>
        <v>7122</v>
      </c>
      <c r="E26" s="46">
        <f t="shared" si="3"/>
        <v>5567</v>
      </c>
      <c r="F26" s="47">
        <f t="shared" si="3"/>
        <v>4261</v>
      </c>
      <c r="G26" s="46">
        <f t="shared" si="3"/>
        <v>4261</v>
      </c>
      <c r="H26" s="48">
        <f t="shared" si="3"/>
        <v>4261</v>
      </c>
      <c r="I26" s="46">
        <f t="shared" si="3"/>
        <v>3651</v>
      </c>
      <c r="J26" s="46">
        <f t="shared" si="3"/>
        <v>3819</v>
      </c>
      <c r="K26" s="46">
        <f t="shared" si="3"/>
        <v>4021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125</v>
      </c>
      <c r="F9" s="72">
        <f t="shared" ref="F9:M9" si="1">F10+F19</f>
        <v>126</v>
      </c>
      <c r="G9" s="72">
        <f t="shared" si="1"/>
        <v>126</v>
      </c>
      <c r="H9" s="73">
        <f t="shared" si="1"/>
        <v>78</v>
      </c>
      <c r="I9" s="72">
        <f t="shared" si="1"/>
        <v>78</v>
      </c>
      <c r="J9" s="74">
        <f t="shared" si="1"/>
        <v>98</v>
      </c>
      <c r="K9" s="72">
        <f t="shared" si="1"/>
        <v>108</v>
      </c>
      <c r="L9" s="72">
        <f t="shared" si="1"/>
        <v>114</v>
      </c>
      <c r="M9" s="72">
        <f t="shared" si="1"/>
        <v>120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125</v>
      </c>
      <c r="F10" s="100">
        <f t="shared" ref="F10:M10" si="2">SUM(F11:F13)</f>
        <v>126</v>
      </c>
      <c r="G10" s="100">
        <f t="shared" si="2"/>
        <v>126</v>
      </c>
      <c r="H10" s="101">
        <f t="shared" si="2"/>
        <v>78</v>
      </c>
      <c r="I10" s="100">
        <f t="shared" si="2"/>
        <v>78</v>
      </c>
      <c r="J10" s="102">
        <f t="shared" si="2"/>
        <v>98</v>
      </c>
      <c r="K10" s="100">
        <f t="shared" si="2"/>
        <v>108</v>
      </c>
      <c r="L10" s="100">
        <f t="shared" si="2"/>
        <v>114</v>
      </c>
      <c r="M10" s="100">
        <f t="shared" si="2"/>
        <v>120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125</v>
      </c>
      <c r="F11" s="79">
        <v>126</v>
      </c>
      <c r="G11" s="79">
        <v>126</v>
      </c>
      <c r="H11" s="80">
        <v>78</v>
      </c>
      <c r="I11" s="79">
        <v>78</v>
      </c>
      <c r="J11" s="81">
        <v>98</v>
      </c>
      <c r="K11" s="79">
        <v>108</v>
      </c>
      <c r="L11" s="79">
        <v>114</v>
      </c>
      <c r="M11" s="79">
        <v>120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2402</v>
      </c>
      <c r="H31" s="132">
        <f t="shared" si="4"/>
        <v>1440</v>
      </c>
      <c r="I31" s="131">
        <f t="shared" si="4"/>
        <v>1440</v>
      </c>
      <c r="J31" s="133">
        <f t="shared" si="4"/>
        <v>1660</v>
      </c>
      <c r="K31" s="131">
        <f t="shared" si="4"/>
        <v>1620</v>
      </c>
      <c r="L31" s="131">
        <f t="shared" si="4"/>
        <v>1800</v>
      </c>
      <c r="M31" s="131">
        <f t="shared" si="4"/>
        <v>1980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2402</v>
      </c>
      <c r="H32" s="80">
        <v>1440</v>
      </c>
      <c r="I32" s="79">
        <v>1440</v>
      </c>
      <c r="J32" s="81">
        <v>1660</v>
      </c>
      <c r="K32" s="79">
        <v>1620</v>
      </c>
      <c r="L32" s="79">
        <v>1800</v>
      </c>
      <c r="M32" s="79">
        <v>1980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2593</v>
      </c>
      <c r="F36" s="72">
        <f t="shared" ref="F36:M36" si="5">SUM(F37:F38)</f>
        <v>1805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62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2496</v>
      </c>
      <c r="F37" s="79">
        <v>1805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97</v>
      </c>
      <c r="F38" s="93">
        <v>0</v>
      </c>
      <c r="G38" s="93">
        <v>0</v>
      </c>
      <c r="H38" s="94">
        <v>0</v>
      </c>
      <c r="I38" s="93">
        <v>0</v>
      </c>
      <c r="J38" s="95">
        <v>62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1506</v>
      </c>
      <c r="F39" s="72">
        <v>919</v>
      </c>
      <c r="G39" s="72">
        <v>1217</v>
      </c>
      <c r="H39" s="73">
        <v>9</v>
      </c>
      <c r="I39" s="72">
        <v>9</v>
      </c>
      <c r="J39" s="74">
        <v>1353</v>
      </c>
      <c r="K39" s="72">
        <v>198</v>
      </c>
      <c r="L39" s="72">
        <v>198</v>
      </c>
      <c r="M39" s="72">
        <v>198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4224</v>
      </c>
      <c r="F40" s="46">
        <f t="shared" ref="F40:M40" si="6">F4+F9+F21+F29+F31+F36+F39</f>
        <v>2850</v>
      </c>
      <c r="G40" s="46">
        <f t="shared" si="6"/>
        <v>3745</v>
      </c>
      <c r="H40" s="47">
        <f t="shared" si="6"/>
        <v>1527</v>
      </c>
      <c r="I40" s="46">
        <f t="shared" si="6"/>
        <v>1527</v>
      </c>
      <c r="J40" s="48">
        <f t="shared" si="6"/>
        <v>3173</v>
      </c>
      <c r="K40" s="46">
        <f t="shared" si="6"/>
        <v>1926</v>
      </c>
      <c r="L40" s="46">
        <f t="shared" si="6"/>
        <v>2112</v>
      </c>
      <c r="M40" s="46">
        <f t="shared" si="6"/>
        <v>2298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148949</v>
      </c>
      <c r="F4" s="72">
        <f t="shared" ref="F4:M4" si="0">F5+F8+F47</f>
        <v>160230</v>
      </c>
      <c r="G4" s="72">
        <f t="shared" si="0"/>
        <v>165046</v>
      </c>
      <c r="H4" s="73">
        <f t="shared" si="0"/>
        <v>199693</v>
      </c>
      <c r="I4" s="72">
        <f t="shared" si="0"/>
        <v>190000</v>
      </c>
      <c r="J4" s="74">
        <f t="shared" si="0"/>
        <v>189719</v>
      </c>
      <c r="K4" s="72">
        <f t="shared" si="0"/>
        <v>211989</v>
      </c>
      <c r="L4" s="72">
        <f t="shared" si="0"/>
        <v>223950</v>
      </c>
      <c r="M4" s="72">
        <f t="shared" si="0"/>
        <v>236358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104716</v>
      </c>
      <c r="F5" s="100">
        <f t="shared" ref="F5:M5" si="1">SUM(F6:F7)</f>
        <v>119859</v>
      </c>
      <c r="G5" s="100">
        <f t="shared" si="1"/>
        <v>125691</v>
      </c>
      <c r="H5" s="101">
        <f t="shared" si="1"/>
        <v>149719</v>
      </c>
      <c r="I5" s="100">
        <f t="shared" si="1"/>
        <v>145119</v>
      </c>
      <c r="J5" s="102">
        <f t="shared" si="1"/>
        <v>145119</v>
      </c>
      <c r="K5" s="100">
        <f t="shared" si="1"/>
        <v>160798</v>
      </c>
      <c r="L5" s="100">
        <f t="shared" si="1"/>
        <v>170607</v>
      </c>
      <c r="M5" s="100">
        <f t="shared" si="1"/>
        <v>179649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88534</v>
      </c>
      <c r="F6" s="79">
        <v>103081</v>
      </c>
      <c r="G6" s="79">
        <v>108094</v>
      </c>
      <c r="H6" s="80">
        <v>128992</v>
      </c>
      <c r="I6" s="79">
        <v>125036</v>
      </c>
      <c r="J6" s="81">
        <v>124782</v>
      </c>
      <c r="K6" s="79">
        <v>138535</v>
      </c>
      <c r="L6" s="79">
        <v>147046</v>
      </c>
      <c r="M6" s="79">
        <v>154839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16182</v>
      </c>
      <c r="F7" s="93">
        <v>16778</v>
      </c>
      <c r="G7" s="93">
        <v>17597</v>
      </c>
      <c r="H7" s="94">
        <v>20727</v>
      </c>
      <c r="I7" s="93">
        <v>20083</v>
      </c>
      <c r="J7" s="95">
        <v>20337</v>
      </c>
      <c r="K7" s="93">
        <v>22263</v>
      </c>
      <c r="L7" s="93">
        <v>23561</v>
      </c>
      <c r="M7" s="93">
        <v>24810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44233</v>
      </c>
      <c r="F8" s="100">
        <f t="shared" ref="F8:M8" si="2">SUM(F9:F46)</f>
        <v>40371</v>
      </c>
      <c r="G8" s="100">
        <f t="shared" si="2"/>
        <v>39355</v>
      </c>
      <c r="H8" s="101">
        <f t="shared" si="2"/>
        <v>49974</v>
      </c>
      <c r="I8" s="100">
        <f t="shared" si="2"/>
        <v>44881</v>
      </c>
      <c r="J8" s="102">
        <f t="shared" si="2"/>
        <v>44600</v>
      </c>
      <c r="K8" s="100">
        <f t="shared" si="2"/>
        <v>51191</v>
      </c>
      <c r="L8" s="100">
        <f t="shared" si="2"/>
        <v>53343</v>
      </c>
      <c r="M8" s="100">
        <f t="shared" si="2"/>
        <v>56709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34</v>
      </c>
      <c r="F9" s="79">
        <v>26</v>
      </c>
      <c r="G9" s="79">
        <v>14</v>
      </c>
      <c r="H9" s="80">
        <v>284</v>
      </c>
      <c r="I9" s="79">
        <v>84</v>
      </c>
      <c r="J9" s="81">
        <v>84</v>
      </c>
      <c r="K9" s="79">
        <v>327</v>
      </c>
      <c r="L9" s="79">
        <v>347</v>
      </c>
      <c r="M9" s="79">
        <v>369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2175</v>
      </c>
      <c r="F10" s="86">
        <v>494</v>
      </c>
      <c r="G10" s="86">
        <v>570</v>
      </c>
      <c r="H10" s="87">
        <v>428</v>
      </c>
      <c r="I10" s="86">
        <v>650</v>
      </c>
      <c r="J10" s="88">
        <v>650</v>
      </c>
      <c r="K10" s="86">
        <v>470</v>
      </c>
      <c r="L10" s="86">
        <v>501</v>
      </c>
      <c r="M10" s="86">
        <v>528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1438</v>
      </c>
      <c r="F11" s="86">
        <v>294</v>
      </c>
      <c r="G11" s="86">
        <v>585</v>
      </c>
      <c r="H11" s="87">
        <v>944</v>
      </c>
      <c r="I11" s="86">
        <v>753</v>
      </c>
      <c r="J11" s="88">
        <v>753</v>
      </c>
      <c r="K11" s="86">
        <v>333</v>
      </c>
      <c r="L11" s="86">
        <v>1071</v>
      </c>
      <c r="M11" s="86">
        <v>1128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2500</v>
      </c>
      <c r="F12" s="86">
        <v>1887</v>
      </c>
      <c r="G12" s="86">
        <v>3330</v>
      </c>
      <c r="H12" s="87">
        <v>6532</v>
      </c>
      <c r="I12" s="86">
        <v>4707</v>
      </c>
      <c r="J12" s="88">
        <v>3740</v>
      </c>
      <c r="K12" s="86">
        <v>4260</v>
      </c>
      <c r="L12" s="86">
        <v>5539</v>
      </c>
      <c r="M12" s="86">
        <v>5833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324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1358</v>
      </c>
      <c r="F14" s="86">
        <v>341</v>
      </c>
      <c r="G14" s="86">
        <v>659</v>
      </c>
      <c r="H14" s="87">
        <v>849</v>
      </c>
      <c r="I14" s="86">
        <v>449</v>
      </c>
      <c r="J14" s="88">
        <v>701</v>
      </c>
      <c r="K14" s="86">
        <v>901</v>
      </c>
      <c r="L14" s="86">
        <v>1008</v>
      </c>
      <c r="M14" s="86">
        <v>1077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3446</v>
      </c>
      <c r="F15" s="86">
        <v>4046</v>
      </c>
      <c r="G15" s="86">
        <v>3785</v>
      </c>
      <c r="H15" s="87">
        <v>4565</v>
      </c>
      <c r="I15" s="86">
        <v>3306</v>
      </c>
      <c r="J15" s="88">
        <v>3591</v>
      </c>
      <c r="K15" s="86">
        <v>3755</v>
      </c>
      <c r="L15" s="86">
        <v>3981</v>
      </c>
      <c r="M15" s="86">
        <v>4191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128</v>
      </c>
      <c r="F16" s="86">
        <v>116</v>
      </c>
      <c r="G16" s="86">
        <v>88</v>
      </c>
      <c r="H16" s="87">
        <v>159</v>
      </c>
      <c r="I16" s="86">
        <v>159</v>
      </c>
      <c r="J16" s="88">
        <v>159</v>
      </c>
      <c r="K16" s="86">
        <v>167</v>
      </c>
      <c r="L16" s="86">
        <v>180</v>
      </c>
      <c r="M16" s="86">
        <v>190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507</v>
      </c>
      <c r="F17" s="86">
        <v>228</v>
      </c>
      <c r="G17" s="86">
        <v>214</v>
      </c>
      <c r="H17" s="87">
        <v>139</v>
      </c>
      <c r="I17" s="86">
        <v>339</v>
      </c>
      <c r="J17" s="88">
        <v>339</v>
      </c>
      <c r="K17" s="86">
        <v>145</v>
      </c>
      <c r="L17" s="86">
        <v>156</v>
      </c>
      <c r="M17" s="86">
        <v>164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15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1469</v>
      </c>
      <c r="F21" s="86">
        <v>3483</v>
      </c>
      <c r="G21" s="86">
        <v>241</v>
      </c>
      <c r="H21" s="87">
        <v>0</v>
      </c>
      <c r="I21" s="86">
        <v>0</v>
      </c>
      <c r="J21" s="88">
        <v>73</v>
      </c>
      <c r="K21" s="86">
        <v>654</v>
      </c>
      <c r="L21" s="86">
        <v>822</v>
      </c>
      <c r="M21" s="86">
        <v>915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964</v>
      </c>
      <c r="F22" s="86">
        <v>74</v>
      </c>
      <c r="G22" s="86">
        <v>300</v>
      </c>
      <c r="H22" s="87">
        <v>136</v>
      </c>
      <c r="I22" s="86">
        <v>166</v>
      </c>
      <c r="J22" s="88">
        <v>148</v>
      </c>
      <c r="K22" s="86">
        <v>153</v>
      </c>
      <c r="L22" s="86">
        <v>158</v>
      </c>
      <c r="M22" s="86">
        <v>167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2341</v>
      </c>
      <c r="F25" s="86">
        <v>2806</v>
      </c>
      <c r="G25" s="86">
        <v>4171</v>
      </c>
      <c r="H25" s="87">
        <v>3415</v>
      </c>
      <c r="I25" s="86">
        <v>2215</v>
      </c>
      <c r="J25" s="88">
        <v>3587</v>
      </c>
      <c r="K25" s="86">
        <v>3389</v>
      </c>
      <c r="L25" s="86">
        <v>2063</v>
      </c>
      <c r="M25" s="86">
        <v>2171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152</v>
      </c>
      <c r="F29" s="86">
        <v>14</v>
      </c>
      <c r="G29" s="86">
        <v>48</v>
      </c>
      <c r="H29" s="87">
        <v>172</v>
      </c>
      <c r="I29" s="86">
        <v>0</v>
      </c>
      <c r="J29" s="88">
        <v>0</v>
      </c>
      <c r="K29" s="86">
        <v>0</v>
      </c>
      <c r="L29" s="86">
        <v>194</v>
      </c>
      <c r="M29" s="86">
        <v>204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59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21</v>
      </c>
      <c r="G32" s="86">
        <v>38</v>
      </c>
      <c r="H32" s="87">
        <v>656</v>
      </c>
      <c r="I32" s="86">
        <v>0</v>
      </c>
      <c r="J32" s="88">
        <v>0</v>
      </c>
      <c r="K32" s="86">
        <v>0</v>
      </c>
      <c r="L32" s="86">
        <v>752</v>
      </c>
      <c r="M32" s="86">
        <v>792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15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36</v>
      </c>
      <c r="J36" s="88">
        <v>36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441</v>
      </c>
      <c r="F37" s="86">
        <v>487</v>
      </c>
      <c r="G37" s="86">
        <v>541</v>
      </c>
      <c r="H37" s="87">
        <v>1180</v>
      </c>
      <c r="I37" s="86">
        <v>496</v>
      </c>
      <c r="J37" s="88">
        <v>708</v>
      </c>
      <c r="K37" s="86">
        <v>2092</v>
      </c>
      <c r="L37" s="86">
        <v>1333</v>
      </c>
      <c r="M37" s="86">
        <v>1404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1460</v>
      </c>
      <c r="F38" s="86">
        <v>634</v>
      </c>
      <c r="G38" s="86">
        <v>1537</v>
      </c>
      <c r="H38" s="87">
        <v>2072</v>
      </c>
      <c r="I38" s="86">
        <v>1472</v>
      </c>
      <c r="J38" s="88">
        <v>1368</v>
      </c>
      <c r="K38" s="86">
        <v>2156</v>
      </c>
      <c r="L38" s="86">
        <v>2250</v>
      </c>
      <c r="M38" s="86">
        <v>2623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5034</v>
      </c>
      <c r="F39" s="86">
        <v>5923</v>
      </c>
      <c r="G39" s="86">
        <v>6336</v>
      </c>
      <c r="H39" s="87">
        <v>8099</v>
      </c>
      <c r="I39" s="86">
        <v>6599</v>
      </c>
      <c r="J39" s="88">
        <v>5770</v>
      </c>
      <c r="K39" s="86">
        <v>8646</v>
      </c>
      <c r="L39" s="86">
        <v>8860</v>
      </c>
      <c r="M39" s="86">
        <v>9330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5083</v>
      </c>
      <c r="F40" s="86">
        <v>6627</v>
      </c>
      <c r="G40" s="86">
        <v>2359</v>
      </c>
      <c r="H40" s="87">
        <v>3154</v>
      </c>
      <c r="I40" s="86">
        <v>2154</v>
      </c>
      <c r="J40" s="88">
        <v>2252</v>
      </c>
      <c r="K40" s="86">
        <v>3290</v>
      </c>
      <c r="L40" s="86">
        <v>3443</v>
      </c>
      <c r="M40" s="86">
        <v>3625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48</v>
      </c>
      <c r="I41" s="86">
        <v>48</v>
      </c>
      <c r="J41" s="88">
        <v>48</v>
      </c>
      <c r="K41" s="86">
        <v>49</v>
      </c>
      <c r="L41" s="86">
        <v>51</v>
      </c>
      <c r="M41" s="86">
        <v>54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13273</v>
      </c>
      <c r="F42" s="86">
        <v>12028</v>
      </c>
      <c r="G42" s="86">
        <v>12815</v>
      </c>
      <c r="H42" s="87">
        <v>13613</v>
      </c>
      <c r="I42" s="86">
        <v>16475</v>
      </c>
      <c r="J42" s="88">
        <v>16739</v>
      </c>
      <c r="K42" s="86">
        <v>16389</v>
      </c>
      <c r="L42" s="86">
        <v>16649</v>
      </c>
      <c r="M42" s="86">
        <v>17810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353</v>
      </c>
      <c r="F43" s="86">
        <v>196</v>
      </c>
      <c r="G43" s="86">
        <v>258</v>
      </c>
      <c r="H43" s="87">
        <v>1610</v>
      </c>
      <c r="I43" s="86">
        <v>1548</v>
      </c>
      <c r="J43" s="88">
        <v>876</v>
      </c>
      <c r="K43" s="86">
        <v>1645</v>
      </c>
      <c r="L43" s="86">
        <v>1576</v>
      </c>
      <c r="M43" s="86">
        <v>1598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69</v>
      </c>
      <c r="F44" s="86">
        <v>152</v>
      </c>
      <c r="G44" s="86">
        <v>1261</v>
      </c>
      <c r="H44" s="87">
        <v>915</v>
      </c>
      <c r="I44" s="86">
        <v>1621</v>
      </c>
      <c r="J44" s="88">
        <v>1636</v>
      </c>
      <c r="K44" s="86">
        <v>1110</v>
      </c>
      <c r="L44" s="86">
        <v>1160</v>
      </c>
      <c r="M44" s="86">
        <v>1221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1919</v>
      </c>
      <c r="F45" s="86">
        <v>170</v>
      </c>
      <c r="G45" s="86">
        <v>205</v>
      </c>
      <c r="H45" s="87">
        <v>1004</v>
      </c>
      <c r="I45" s="86">
        <v>1604</v>
      </c>
      <c r="J45" s="88">
        <v>1342</v>
      </c>
      <c r="K45" s="86">
        <v>1260</v>
      </c>
      <c r="L45" s="86">
        <v>1249</v>
      </c>
      <c r="M45" s="86">
        <v>1315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1054811</v>
      </c>
      <c r="F51" s="72">
        <f t="shared" ref="F51:M51" si="4">F52+F59+F62+F63+F64+F72+F73</f>
        <v>929761</v>
      </c>
      <c r="G51" s="72">
        <f t="shared" si="4"/>
        <v>977696</v>
      </c>
      <c r="H51" s="73">
        <f t="shared" si="4"/>
        <v>1145098</v>
      </c>
      <c r="I51" s="72">
        <f t="shared" si="4"/>
        <v>1146917</v>
      </c>
      <c r="J51" s="74">
        <f t="shared" si="4"/>
        <v>1147162</v>
      </c>
      <c r="K51" s="72">
        <f t="shared" si="4"/>
        <v>1162633</v>
      </c>
      <c r="L51" s="72">
        <f t="shared" si="4"/>
        <v>1331377</v>
      </c>
      <c r="M51" s="72">
        <f t="shared" si="4"/>
        <v>1465815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23342</v>
      </c>
      <c r="F52" s="79">
        <f t="shared" ref="F52:M52" si="5">F53+F56</f>
        <v>2200</v>
      </c>
      <c r="G52" s="79">
        <f t="shared" si="5"/>
        <v>3097</v>
      </c>
      <c r="H52" s="80">
        <f t="shared" si="5"/>
        <v>41505</v>
      </c>
      <c r="I52" s="79">
        <f t="shared" si="5"/>
        <v>41505</v>
      </c>
      <c r="J52" s="81">
        <f t="shared" si="5"/>
        <v>41505</v>
      </c>
      <c r="K52" s="79">
        <f t="shared" si="5"/>
        <v>12292</v>
      </c>
      <c r="L52" s="79">
        <f t="shared" si="5"/>
        <v>11157</v>
      </c>
      <c r="M52" s="79">
        <f t="shared" si="5"/>
        <v>11749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23342</v>
      </c>
      <c r="F56" s="100">
        <f t="shared" ref="F56:M56" si="7">SUM(F57:F58)</f>
        <v>2200</v>
      </c>
      <c r="G56" s="100">
        <f t="shared" si="7"/>
        <v>3097</v>
      </c>
      <c r="H56" s="101">
        <f t="shared" si="7"/>
        <v>41505</v>
      </c>
      <c r="I56" s="100">
        <f t="shared" si="7"/>
        <v>41505</v>
      </c>
      <c r="J56" s="102">
        <f t="shared" si="7"/>
        <v>41505</v>
      </c>
      <c r="K56" s="100">
        <f t="shared" si="7"/>
        <v>12292</v>
      </c>
      <c r="L56" s="100">
        <f t="shared" si="7"/>
        <v>11157</v>
      </c>
      <c r="M56" s="100">
        <f t="shared" si="7"/>
        <v>11749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23342</v>
      </c>
      <c r="F58" s="93">
        <v>2200</v>
      </c>
      <c r="G58" s="93">
        <v>3097</v>
      </c>
      <c r="H58" s="94">
        <v>41505</v>
      </c>
      <c r="I58" s="93">
        <v>41505</v>
      </c>
      <c r="J58" s="95">
        <v>41505</v>
      </c>
      <c r="K58" s="93">
        <v>12292</v>
      </c>
      <c r="L58" s="93">
        <v>11157</v>
      </c>
      <c r="M58" s="93">
        <v>11749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2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2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6541</v>
      </c>
      <c r="F64" s="93">
        <f t="shared" ref="F64:M64" si="9">F65+F68</f>
        <v>7122</v>
      </c>
      <c r="G64" s="93">
        <f t="shared" si="9"/>
        <v>5567</v>
      </c>
      <c r="H64" s="94">
        <f t="shared" si="9"/>
        <v>4261</v>
      </c>
      <c r="I64" s="93">
        <f t="shared" si="9"/>
        <v>4261</v>
      </c>
      <c r="J64" s="95">
        <f t="shared" si="9"/>
        <v>4261</v>
      </c>
      <c r="K64" s="93">
        <f t="shared" si="9"/>
        <v>3651</v>
      </c>
      <c r="L64" s="93">
        <f t="shared" si="9"/>
        <v>3819</v>
      </c>
      <c r="M64" s="93">
        <f t="shared" si="9"/>
        <v>4021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6541</v>
      </c>
      <c r="F65" s="100">
        <f t="shared" ref="F65:M65" si="10">SUM(F66:F67)</f>
        <v>7122</v>
      </c>
      <c r="G65" s="100">
        <f t="shared" si="10"/>
        <v>5567</v>
      </c>
      <c r="H65" s="101">
        <f t="shared" si="10"/>
        <v>4261</v>
      </c>
      <c r="I65" s="100">
        <f t="shared" si="10"/>
        <v>4261</v>
      </c>
      <c r="J65" s="102">
        <f t="shared" si="10"/>
        <v>4261</v>
      </c>
      <c r="K65" s="100">
        <f t="shared" si="10"/>
        <v>3651</v>
      </c>
      <c r="L65" s="100">
        <f t="shared" si="10"/>
        <v>3819</v>
      </c>
      <c r="M65" s="100">
        <f t="shared" si="10"/>
        <v>4021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6541</v>
      </c>
      <c r="F67" s="93">
        <v>7122</v>
      </c>
      <c r="G67" s="93">
        <v>5567</v>
      </c>
      <c r="H67" s="94">
        <v>4261</v>
      </c>
      <c r="I67" s="93">
        <v>4261</v>
      </c>
      <c r="J67" s="95">
        <v>4261</v>
      </c>
      <c r="K67" s="93">
        <v>3651</v>
      </c>
      <c r="L67" s="93">
        <v>3819</v>
      </c>
      <c r="M67" s="95">
        <v>4021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1024928</v>
      </c>
      <c r="F73" s="86">
        <f t="shared" ref="F73:M73" si="12">SUM(F74:F75)</f>
        <v>920439</v>
      </c>
      <c r="G73" s="86">
        <f t="shared" si="12"/>
        <v>969030</v>
      </c>
      <c r="H73" s="87">
        <f t="shared" si="12"/>
        <v>1099332</v>
      </c>
      <c r="I73" s="86">
        <f t="shared" si="12"/>
        <v>1101151</v>
      </c>
      <c r="J73" s="88">
        <f t="shared" si="12"/>
        <v>1101396</v>
      </c>
      <c r="K73" s="86">
        <f t="shared" si="12"/>
        <v>1146690</v>
      </c>
      <c r="L73" s="86">
        <f t="shared" si="12"/>
        <v>1316401</v>
      </c>
      <c r="M73" s="86">
        <f t="shared" si="12"/>
        <v>1450045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71</v>
      </c>
      <c r="F74" s="79">
        <v>405</v>
      </c>
      <c r="G74" s="79">
        <v>743</v>
      </c>
      <c r="H74" s="80">
        <v>0</v>
      </c>
      <c r="I74" s="79">
        <v>55</v>
      </c>
      <c r="J74" s="81">
        <v>300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1024857</v>
      </c>
      <c r="F75" s="93">
        <v>920034</v>
      </c>
      <c r="G75" s="93">
        <v>968287</v>
      </c>
      <c r="H75" s="94">
        <v>1099332</v>
      </c>
      <c r="I75" s="93">
        <v>1101096</v>
      </c>
      <c r="J75" s="95">
        <v>1101096</v>
      </c>
      <c r="K75" s="93">
        <v>1146690</v>
      </c>
      <c r="L75" s="93">
        <v>1316401</v>
      </c>
      <c r="M75" s="93">
        <v>1450045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22447</v>
      </c>
      <c r="F77" s="72">
        <f t="shared" ref="F77:M77" si="13">F78+F81+F84+F85+F86+F87+F88</f>
        <v>5829</v>
      </c>
      <c r="G77" s="72">
        <f t="shared" si="13"/>
        <v>4078</v>
      </c>
      <c r="H77" s="73">
        <f t="shared" si="13"/>
        <v>5877</v>
      </c>
      <c r="I77" s="72">
        <f t="shared" si="13"/>
        <v>10777</v>
      </c>
      <c r="J77" s="74">
        <f t="shared" si="13"/>
        <v>10777</v>
      </c>
      <c r="K77" s="72">
        <f t="shared" si="13"/>
        <v>5885</v>
      </c>
      <c r="L77" s="72">
        <f t="shared" si="13"/>
        <v>3852</v>
      </c>
      <c r="M77" s="72">
        <f t="shared" si="13"/>
        <v>4003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98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98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22447</v>
      </c>
      <c r="F81" s="86">
        <f t="shared" ref="F81:M81" si="15">SUM(F82:F83)</f>
        <v>1480</v>
      </c>
      <c r="G81" s="86">
        <f t="shared" si="15"/>
        <v>3980</v>
      </c>
      <c r="H81" s="87">
        <f t="shared" si="15"/>
        <v>5877</v>
      </c>
      <c r="I81" s="86">
        <f t="shared" si="15"/>
        <v>10777</v>
      </c>
      <c r="J81" s="88">
        <f t="shared" si="15"/>
        <v>9928</v>
      </c>
      <c r="K81" s="86">
        <f t="shared" si="15"/>
        <v>5885</v>
      </c>
      <c r="L81" s="86">
        <f t="shared" si="15"/>
        <v>3852</v>
      </c>
      <c r="M81" s="86">
        <f t="shared" si="15"/>
        <v>4003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2000</v>
      </c>
      <c r="I82" s="79">
        <v>6900</v>
      </c>
      <c r="J82" s="81">
        <v>8100</v>
      </c>
      <c r="K82" s="79">
        <v>2000</v>
      </c>
      <c r="L82" s="79">
        <v>1000</v>
      </c>
      <c r="M82" s="79">
        <v>1000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22447</v>
      </c>
      <c r="F83" s="93">
        <v>1480</v>
      </c>
      <c r="G83" s="93">
        <v>3980</v>
      </c>
      <c r="H83" s="94">
        <v>3877</v>
      </c>
      <c r="I83" s="93">
        <v>3877</v>
      </c>
      <c r="J83" s="95">
        <v>1828</v>
      </c>
      <c r="K83" s="93">
        <v>3885</v>
      </c>
      <c r="L83" s="93">
        <v>2852</v>
      </c>
      <c r="M83" s="93">
        <v>3003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4349</v>
      </c>
      <c r="G88" s="86">
        <v>0</v>
      </c>
      <c r="H88" s="87">
        <v>0</v>
      </c>
      <c r="I88" s="86">
        <v>0</v>
      </c>
      <c r="J88" s="88">
        <v>849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36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1226207</v>
      </c>
      <c r="F92" s="46">
        <f t="shared" ref="F92:M92" si="16">F4+F51+F77+F90</f>
        <v>1095820</v>
      </c>
      <c r="G92" s="46">
        <f t="shared" si="16"/>
        <v>1146820</v>
      </c>
      <c r="H92" s="47">
        <f t="shared" si="16"/>
        <v>1350668</v>
      </c>
      <c r="I92" s="46">
        <f t="shared" si="16"/>
        <v>1347694</v>
      </c>
      <c r="J92" s="48">
        <f t="shared" si="16"/>
        <v>1347694</v>
      </c>
      <c r="K92" s="46">
        <f t="shared" si="16"/>
        <v>1380507</v>
      </c>
      <c r="L92" s="46">
        <f t="shared" si="16"/>
        <v>1559179</v>
      </c>
      <c r="M92" s="46">
        <f t="shared" si="16"/>
        <v>1706176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72989</v>
      </c>
      <c r="F4" s="72">
        <f t="shared" ref="F4:M4" si="0">F5+F8+F47</f>
        <v>79615</v>
      </c>
      <c r="G4" s="72">
        <f t="shared" si="0"/>
        <v>82375</v>
      </c>
      <c r="H4" s="73">
        <f t="shared" si="0"/>
        <v>91499</v>
      </c>
      <c r="I4" s="72">
        <f t="shared" si="0"/>
        <v>106588</v>
      </c>
      <c r="J4" s="74">
        <f t="shared" si="0"/>
        <v>106548</v>
      </c>
      <c r="K4" s="72">
        <f t="shared" si="0"/>
        <v>115527</v>
      </c>
      <c r="L4" s="72">
        <f t="shared" si="0"/>
        <v>122356</v>
      </c>
      <c r="M4" s="72">
        <f t="shared" si="0"/>
        <v>129321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42631</v>
      </c>
      <c r="F5" s="100">
        <f t="shared" ref="F5:M5" si="1">SUM(F6:F7)</f>
        <v>49137</v>
      </c>
      <c r="G5" s="100">
        <f t="shared" si="1"/>
        <v>52926</v>
      </c>
      <c r="H5" s="101">
        <f t="shared" si="1"/>
        <v>55908</v>
      </c>
      <c r="I5" s="100">
        <f t="shared" si="1"/>
        <v>73408</v>
      </c>
      <c r="J5" s="102">
        <f t="shared" si="1"/>
        <v>73408</v>
      </c>
      <c r="K5" s="100">
        <f t="shared" si="1"/>
        <v>79632</v>
      </c>
      <c r="L5" s="100">
        <f t="shared" si="1"/>
        <v>84517</v>
      </c>
      <c r="M5" s="100">
        <f t="shared" si="1"/>
        <v>89232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36661</v>
      </c>
      <c r="F6" s="79">
        <v>42258</v>
      </c>
      <c r="G6" s="79">
        <v>45516</v>
      </c>
      <c r="H6" s="80">
        <v>48084</v>
      </c>
      <c r="I6" s="79">
        <v>63134</v>
      </c>
      <c r="J6" s="81">
        <v>63131</v>
      </c>
      <c r="K6" s="79">
        <v>68486</v>
      </c>
      <c r="L6" s="79">
        <v>72611</v>
      </c>
      <c r="M6" s="79">
        <v>76663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5970</v>
      </c>
      <c r="F7" s="93">
        <v>6879</v>
      </c>
      <c r="G7" s="93">
        <v>7410</v>
      </c>
      <c r="H7" s="94">
        <v>7824</v>
      </c>
      <c r="I7" s="93">
        <v>10274</v>
      </c>
      <c r="J7" s="95">
        <v>10277</v>
      </c>
      <c r="K7" s="93">
        <v>11146</v>
      </c>
      <c r="L7" s="93">
        <v>11906</v>
      </c>
      <c r="M7" s="93">
        <v>12569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30358</v>
      </c>
      <c r="F8" s="100">
        <f t="shared" ref="F8:M8" si="2">SUM(F9:F46)</f>
        <v>30478</v>
      </c>
      <c r="G8" s="100">
        <f t="shared" si="2"/>
        <v>29449</v>
      </c>
      <c r="H8" s="101">
        <f t="shared" si="2"/>
        <v>35591</v>
      </c>
      <c r="I8" s="100">
        <f t="shared" si="2"/>
        <v>33180</v>
      </c>
      <c r="J8" s="102">
        <f t="shared" si="2"/>
        <v>33140</v>
      </c>
      <c r="K8" s="100">
        <f t="shared" si="2"/>
        <v>35895</v>
      </c>
      <c r="L8" s="100">
        <f t="shared" si="2"/>
        <v>37839</v>
      </c>
      <c r="M8" s="100">
        <f t="shared" si="2"/>
        <v>40089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34</v>
      </c>
      <c r="F9" s="79">
        <v>26</v>
      </c>
      <c r="G9" s="79">
        <v>14</v>
      </c>
      <c r="H9" s="80">
        <v>0</v>
      </c>
      <c r="I9" s="79">
        <v>20</v>
      </c>
      <c r="J9" s="81">
        <v>20</v>
      </c>
      <c r="K9" s="79">
        <v>30</v>
      </c>
      <c r="L9" s="79">
        <v>35</v>
      </c>
      <c r="M9" s="79">
        <v>40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2160</v>
      </c>
      <c r="F10" s="86">
        <v>494</v>
      </c>
      <c r="G10" s="86">
        <v>544</v>
      </c>
      <c r="H10" s="87">
        <v>428</v>
      </c>
      <c r="I10" s="86">
        <v>650</v>
      </c>
      <c r="J10" s="88">
        <v>650</v>
      </c>
      <c r="K10" s="86">
        <v>470</v>
      </c>
      <c r="L10" s="86">
        <v>501</v>
      </c>
      <c r="M10" s="86">
        <v>528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1438</v>
      </c>
      <c r="F11" s="86">
        <v>294</v>
      </c>
      <c r="G11" s="86">
        <v>585</v>
      </c>
      <c r="H11" s="87">
        <v>944</v>
      </c>
      <c r="I11" s="86">
        <v>753</v>
      </c>
      <c r="J11" s="88">
        <v>753</v>
      </c>
      <c r="K11" s="86">
        <v>333</v>
      </c>
      <c r="L11" s="86">
        <v>1071</v>
      </c>
      <c r="M11" s="86">
        <v>1128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2500</v>
      </c>
      <c r="F12" s="86">
        <v>1887</v>
      </c>
      <c r="G12" s="86">
        <v>3330</v>
      </c>
      <c r="H12" s="87">
        <v>6532</v>
      </c>
      <c r="I12" s="86">
        <v>4707</v>
      </c>
      <c r="J12" s="88">
        <v>3740</v>
      </c>
      <c r="K12" s="86">
        <v>4260</v>
      </c>
      <c r="L12" s="86">
        <v>5539</v>
      </c>
      <c r="M12" s="86">
        <v>5833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324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1141</v>
      </c>
      <c r="F14" s="86">
        <v>312</v>
      </c>
      <c r="G14" s="86">
        <v>413</v>
      </c>
      <c r="H14" s="87">
        <v>393</v>
      </c>
      <c r="I14" s="86">
        <v>377</v>
      </c>
      <c r="J14" s="88">
        <v>376</v>
      </c>
      <c r="K14" s="86">
        <v>411</v>
      </c>
      <c r="L14" s="86">
        <v>436</v>
      </c>
      <c r="M14" s="86">
        <v>459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2854</v>
      </c>
      <c r="F15" s="86">
        <v>3354</v>
      </c>
      <c r="G15" s="86">
        <v>3098</v>
      </c>
      <c r="H15" s="87">
        <v>3319</v>
      </c>
      <c r="I15" s="86">
        <v>2938</v>
      </c>
      <c r="J15" s="88">
        <v>2938</v>
      </c>
      <c r="K15" s="86">
        <v>2866</v>
      </c>
      <c r="L15" s="86">
        <v>3052</v>
      </c>
      <c r="M15" s="86">
        <v>3212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128</v>
      </c>
      <c r="F16" s="86">
        <v>116</v>
      </c>
      <c r="G16" s="86">
        <v>88</v>
      </c>
      <c r="H16" s="87">
        <v>159</v>
      </c>
      <c r="I16" s="86">
        <v>159</v>
      </c>
      <c r="J16" s="88">
        <v>159</v>
      </c>
      <c r="K16" s="86">
        <v>167</v>
      </c>
      <c r="L16" s="86">
        <v>180</v>
      </c>
      <c r="M16" s="86">
        <v>190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374</v>
      </c>
      <c r="F17" s="86">
        <v>228</v>
      </c>
      <c r="G17" s="86">
        <v>214</v>
      </c>
      <c r="H17" s="87">
        <v>139</v>
      </c>
      <c r="I17" s="86">
        <v>339</v>
      </c>
      <c r="J17" s="88">
        <v>339</v>
      </c>
      <c r="K17" s="86">
        <v>145</v>
      </c>
      <c r="L17" s="86">
        <v>156</v>
      </c>
      <c r="M17" s="86">
        <v>164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1469</v>
      </c>
      <c r="F21" s="86">
        <v>3483</v>
      </c>
      <c r="G21" s="86">
        <v>241</v>
      </c>
      <c r="H21" s="87">
        <v>0</v>
      </c>
      <c r="I21" s="86">
        <v>0</v>
      </c>
      <c r="J21" s="88">
        <v>73</v>
      </c>
      <c r="K21" s="86">
        <v>654</v>
      </c>
      <c r="L21" s="86">
        <v>822</v>
      </c>
      <c r="M21" s="86">
        <v>915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964</v>
      </c>
      <c r="F22" s="86">
        <v>74</v>
      </c>
      <c r="G22" s="86">
        <v>24</v>
      </c>
      <c r="H22" s="87">
        <v>136</v>
      </c>
      <c r="I22" s="86">
        <v>166</v>
      </c>
      <c r="J22" s="88">
        <v>148</v>
      </c>
      <c r="K22" s="86">
        <v>153</v>
      </c>
      <c r="L22" s="86">
        <v>158</v>
      </c>
      <c r="M22" s="86">
        <v>167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2341</v>
      </c>
      <c r="F25" s="86">
        <v>2806</v>
      </c>
      <c r="G25" s="86">
        <v>4171</v>
      </c>
      <c r="H25" s="87">
        <v>3415</v>
      </c>
      <c r="I25" s="86">
        <v>2215</v>
      </c>
      <c r="J25" s="88">
        <v>3587</v>
      </c>
      <c r="K25" s="86">
        <v>3389</v>
      </c>
      <c r="L25" s="86">
        <v>2063</v>
      </c>
      <c r="M25" s="86">
        <v>2171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152</v>
      </c>
      <c r="F29" s="86">
        <v>14</v>
      </c>
      <c r="G29" s="86">
        <v>48</v>
      </c>
      <c r="H29" s="87">
        <v>172</v>
      </c>
      <c r="I29" s="86">
        <v>0</v>
      </c>
      <c r="J29" s="88">
        <v>0</v>
      </c>
      <c r="K29" s="86">
        <v>0</v>
      </c>
      <c r="L29" s="86">
        <v>194</v>
      </c>
      <c r="M29" s="86">
        <v>204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59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21</v>
      </c>
      <c r="G32" s="86">
        <v>38</v>
      </c>
      <c r="H32" s="87">
        <v>656</v>
      </c>
      <c r="I32" s="86">
        <v>0</v>
      </c>
      <c r="J32" s="88">
        <v>0</v>
      </c>
      <c r="K32" s="86">
        <v>0</v>
      </c>
      <c r="L32" s="86">
        <v>752</v>
      </c>
      <c r="M32" s="86">
        <v>792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15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441</v>
      </c>
      <c r="F37" s="86">
        <v>487</v>
      </c>
      <c r="G37" s="86">
        <v>541</v>
      </c>
      <c r="H37" s="87">
        <v>1028</v>
      </c>
      <c r="I37" s="86">
        <v>477</v>
      </c>
      <c r="J37" s="88">
        <v>689</v>
      </c>
      <c r="K37" s="86">
        <v>1886</v>
      </c>
      <c r="L37" s="86">
        <v>1121</v>
      </c>
      <c r="M37" s="86">
        <v>1181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1460</v>
      </c>
      <c r="F38" s="86">
        <v>634</v>
      </c>
      <c r="G38" s="86">
        <v>1537</v>
      </c>
      <c r="H38" s="87">
        <v>2072</v>
      </c>
      <c r="I38" s="86">
        <v>1512</v>
      </c>
      <c r="J38" s="88">
        <v>1368</v>
      </c>
      <c r="K38" s="86">
        <v>2156</v>
      </c>
      <c r="L38" s="86">
        <v>2250</v>
      </c>
      <c r="M38" s="86">
        <v>2623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5034</v>
      </c>
      <c r="F39" s="86">
        <v>5923</v>
      </c>
      <c r="G39" s="86">
        <v>6336</v>
      </c>
      <c r="H39" s="87">
        <v>8099</v>
      </c>
      <c r="I39" s="86">
        <v>6599</v>
      </c>
      <c r="J39" s="88">
        <v>5770</v>
      </c>
      <c r="K39" s="86">
        <v>8646</v>
      </c>
      <c r="L39" s="86">
        <v>8860</v>
      </c>
      <c r="M39" s="86">
        <v>9330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1277</v>
      </c>
      <c r="F40" s="86">
        <v>5723</v>
      </c>
      <c r="G40" s="86">
        <v>2359</v>
      </c>
      <c r="H40" s="87">
        <v>3154</v>
      </c>
      <c r="I40" s="86">
        <v>2154</v>
      </c>
      <c r="J40" s="88">
        <v>2252</v>
      </c>
      <c r="K40" s="86">
        <v>3290</v>
      </c>
      <c r="L40" s="86">
        <v>3443</v>
      </c>
      <c r="M40" s="86">
        <v>3625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5668</v>
      </c>
      <c r="F42" s="86">
        <v>3972</v>
      </c>
      <c r="G42" s="86">
        <v>4847</v>
      </c>
      <c r="H42" s="87">
        <v>3966</v>
      </c>
      <c r="I42" s="86">
        <v>7741</v>
      </c>
      <c r="J42" s="88">
        <v>8092</v>
      </c>
      <c r="K42" s="86">
        <v>4858</v>
      </c>
      <c r="L42" s="86">
        <v>5142</v>
      </c>
      <c r="M42" s="86">
        <v>5415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282</v>
      </c>
      <c r="F43" s="86">
        <v>95</v>
      </c>
      <c r="G43" s="86">
        <v>258</v>
      </c>
      <c r="H43" s="87">
        <v>481</v>
      </c>
      <c r="I43" s="86">
        <v>550</v>
      </c>
      <c r="J43" s="88">
        <v>363</v>
      </c>
      <c r="K43" s="86">
        <v>1645</v>
      </c>
      <c r="L43" s="86">
        <v>1576</v>
      </c>
      <c r="M43" s="86">
        <v>1598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58</v>
      </c>
      <c r="F44" s="86">
        <v>78</v>
      </c>
      <c r="G44" s="86">
        <v>558</v>
      </c>
      <c r="H44" s="87">
        <v>125</v>
      </c>
      <c r="I44" s="86">
        <v>811</v>
      </c>
      <c r="J44" s="88">
        <v>811</v>
      </c>
      <c r="K44" s="86">
        <v>129</v>
      </c>
      <c r="L44" s="86">
        <v>136</v>
      </c>
      <c r="M44" s="86">
        <v>143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509</v>
      </c>
      <c r="F45" s="86">
        <v>133</v>
      </c>
      <c r="G45" s="86">
        <v>205</v>
      </c>
      <c r="H45" s="87">
        <v>373</v>
      </c>
      <c r="I45" s="86">
        <v>1012</v>
      </c>
      <c r="J45" s="88">
        <v>1012</v>
      </c>
      <c r="K45" s="86">
        <v>407</v>
      </c>
      <c r="L45" s="86">
        <v>352</v>
      </c>
      <c r="M45" s="86">
        <v>371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33</v>
      </c>
      <c r="F51" s="72">
        <f t="shared" ref="F51:M51" si="4">F52+F59+F62+F63+F64+F72+F73</f>
        <v>16</v>
      </c>
      <c r="G51" s="72">
        <f t="shared" si="4"/>
        <v>446</v>
      </c>
      <c r="H51" s="73">
        <f t="shared" si="4"/>
        <v>22</v>
      </c>
      <c r="I51" s="72">
        <f t="shared" si="4"/>
        <v>22</v>
      </c>
      <c r="J51" s="74">
        <f t="shared" si="4"/>
        <v>50</v>
      </c>
      <c r="K51" s="72">
        <f t="shared" si="4"/>
        <v>23</v>
      </c>
      <c r="L51" s="72">
        <f t="shared" si="4"/>
        <v>24</v>
      </c>
      <c r="M51" s="72">
        <f t="shared" si="4"/>
        <v>25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14</v>
      </c>
      <c r="G52" s="79">
        <f t="shared" si="5"/>
        <v>16</v>
      </c>
      <c r="H52" s="80">
        <f t="shared" si="5"/>
        <v>22</v>
      </c>
      <c r="I52" s="79">
        <f t="shared" si="5"/>
        <v>22</v>
      </c>
      <c r="J52" s="81">
        <f t="shared" si="5"/>
        <v>22</v>
      </c>
      <c r="K52" s="79">
        <f t="shared" si="5"/>
        <v>23</v>
      </c>
      <c r="L52" s="79">
        <f t="shared" si="5"/>
        <v>24</v>
      </c>
      <c r="M52" s="79">
        <f t="shared" si="5"/>
        <v>25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14</v>
      </c>
      <c r="G56" s="93">
        <f t="shared" si="7"/>
        <v>16</v>
      </c>
      <c r="H56" s="94">
        <f t="shared" si="7"/>
        <v>22</v>
      </c>
      <c r="I56" s="93">
        <f t="shared" si="7"/>
        <v>22</v>
      </c>
      <c r="J56" s="95">
        <f t="shared" si="7"/>
        <v>22</v>
      </c>
      <c r="K56" s="93">
        <f t="shared" si="7"/>
        <v>23</v>
      </c>
      <c r="L56" s="93">
        <f t="shared" si="7"/>
        <v>24</v>
      </c>
      <c r="M56" s="93">
        <f t="shared" si="7"/>
        <v>25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14</v>
      </c>
      <c r="G58" s="93">
        <v>16</v>
      </c>
      <c r="H58" s="94">
        <v>22</v>
      </c>
      <c r="I58" s="93">
        <v>22</v>
      </c>
      <c r="J58" s="95">
        <v>22</v>
      </c>
      <c r="K58" s="93">
        <v>23</v>
      </c>
      <c r="L58" s="93">
        <v>24</v>
      </c>
      <c r="M58" s="93">
        <v>25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2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2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33</v>
      </c>
      <c r="F73" s="86">
        <f t="shared" ref="F73:M73" si="12">SUM(F74:F75)</f>
        <v>2</v>
      </c>
      <c r="G73" s="86">
        <f t="shared" si="12"/>
        <v>428</v>
      </c>
      <c r="H73" s="87">
        <f t="shared" si="12"/>
        <v>0</v>
      </c>
      <c r="I73" s="86">
        <f t="shared" si="12"/>
        <v>0</v>
      </c>
      <c r="J73" s="88">
        <f t="shared" si="12"/>
        <v>28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33</v>
      </c>
      <c r="F74" s="79">
        <v>2</v>
      </c>
      <c r="G74" s="79">
        <v>428</v>
      </c>
      <c r="H74" s="80">
        <v>0</v>
      </c>
      <c r="I74" s="79">
        <v>0</v>
      </c>
      <c r="J74" s="81">
        <v>28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5492</v>
      </c>
      <c r="F77" s="72">
        <f t="shared" ref="F77:M77" si="13">F78+F81+F84+F85+F86+F87+F88</f>
        <v>1480</v>
      </c>
      <c r="G77" s="72">
        <f t="shared" si="13"/>
        <v>4078</v>
      </c>
      <c r="H77" s="73">
        <f t="shared" si="13"/>
        <v>5877</v>
      </c>
      <c r="I77" s="72">
        <f t="shared" si="13"/>
        <v>7877</v>
      </c>
      <c r="J77" s="74">
        <f t="shared" si="13"/>
        <v>7877</v>
      </c>
      <c r="K77" s="72">
        <f t="shared" si="13"/>
        <v>5885</v>
      </c>
      <c r="L77" s="72">
        <f t="shared" si="13"/>
        <v>3852</v>
      </c>
      <c r="M77" s="72">
        <f t="shared" si="13"/>
        <v>4003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98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98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5492</v>
      </c>
      <c r="F81" s="86">
        <f t="shared" ref="F81:M81" si="15">SUM(F82:F83)</f>
        <v>1480</v>
      </c>
      <c r="G81" s="86">
        <f t="shared" si="15"/>
        <v>3980</v>
      </c>
      <c r="H81" s="87">
        <f t="shared" si="15"/>
        <v>5877</v>
      </c>
      <c r="I81" s="86">
        <f t="shared" si="15"/>
        <v>7877</v>
      </c>
      <c r="J81" s="88">
        <f t="shared" si="15"/>
        <v>7028</v>
      </c>
      <c r="K81" s="86">
        <f t="shared" si="15"/>
        <v>5885</v>
      </c>
      <c r="L81" s="86">
        <f t="shared" si="15"/>
        <v>3852</v>
      </c>
      <c r="M81" s="86">
        <f t="shared" si="15"/>
        <v>4003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2000</v>
      </c>
      <c r="I82" s="79">
        <v>4000</v>
      </c>
      <c r="J82" s="81">
        <v>5200</v>
      </c>
      <c r="K82" s="79">
        <v>2000</v>
      </c>
      <c r="L82" s="79">
        <v>1000</v>
      </c>
      <c r="M82" s="79">
        <v>1000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5492</v>
      </c>
      <c r="F83" s="93">
        <v>1480</v>
      </c>
      <c r="G83" s="93">
        <v>3980</v>
      </c>
      <c r="H83" s="94">
        <v>3877</v>
      </c>
      <c r="I83" s="93">
        <v>3877</v>
      </c>
      <c r="J83" s="95">
        <v>1828</v>
      </c>
      <c r="K83" s="93">
        <v>3885</v>
      </c>
      <c r="L83" s="93">
        <v>2852</v>
      </c>
      <c r="M83" s="93">
        <v>3003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849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12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78514</v>
      </c>
      <c r="F92" s="46">
        <f t="shared" ref="F92:M92" si="16">F4+F51+F77+F90</f>
        <v>81111</v>
      </c>
      <c r="G92" s="46">
        <f t="shared" si="16"/>
        <v>86899</v>
      </c>
      <c r="H92" s="47">
        <f t="shared" si="16"/>
        <v>97398</v>
      </c>
      <c r="I92" s="46">
        <f t="shared" si="16"/>
        <v>114487</v>
      </c>
      <c r="J92" s="48">
        <f t="shared" si="16"/>
        <v>114487</v>
      </c>
      <c r="K92" s="46">
        <f t="shared" si="16"/>
        <v>121435</v>
      </c>
      <c r="L92" s="46">
        <f t="shared" si="16"/>
        <v>126232</v>
      </c>
      <c r="M92" s="46">
        <f t="shared" si="16"/>
        <v>133349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31234</v>
      </c>
      <c r="F4" s="72">
        <f t="shared" ref="F4:M4" si="0">F5+F8+F47</f>
        <v>32062</v>
      </c>
      <c r="G4" s="72">
        <f t="shared" si="0"/>
        <v>31272</v>
      </c>
      <c r="H4" s="73">
        <f t="shared" si="0"/>
        <v>44350</v>
      </c>
      <c r="I4" s="72">
        <f t="shared" si="0"/>
        <v>31494</v>
      </c>
      <c r="J4" s="74">
        <f t="shared" si="0"/>
        <v>33697</v>
      </c>
      <c r="K4" s="72">
        <f t="shared" si="0"/>
        <v>41113</v>
      </c>
      <c r="L4" s="72">
        <f t="shared" si="0"/>
        <v>43782</v>
      </c>
      <c r="M4" s="72">
        <f t="shared" si="0"/>
        <v>46187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23587</v>
      </c>
      <c r="F5" s="100">
        <f t="shared" ref="F5:M5" si="1">SUM(F6:F7)</f>
        <v>26870</v>
      </c>
      <c r="G5" s="100">
        <f t="shared" si="1"/>
        <v>26905</v>
      </c>
      <c r="H5" s="101">
        <f t="shared" si="1"/>
        <v>37208</v>
      </c>
      <c r="I5" s="100">
        <f t="shared" si="1"/>
        <v>25520</v>
      </c>
      <c r="J5" s="102">
        <f t="shared" si="1"/>
        <v>27741</v>
      </c>
      <c r="K5" s="100">
        <f t="shared" si="1"/>
        <v>33803</v>
      </c>
      <c r="L5" s="100">
        <f t="shared" si="1"/>
        <v>35865</v>
      </c>
      <c r="M5" s="100">
        <f t="shared" si="1"/>
        <v>37599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18765</v>
      </c>
      <c r="F6" s="79">
        <v>23110</v>
      </c>
      <c r="G6" s="79">
        <v>23138</v>
      </c>
      <c r="H6" s="80">
        <v>32071</v>
      </c>
      <c r="I6" s="79">
        <v>22019</v>
      </c>
      <c r="J6" s="81">
        <v>23836</v>
      </c>
      <c r="K6" s="79">
        <v>29155</v>
      </c>
      <c r="L6" s="79">
        <v>31063</v>
      </c>
      <c r="M6" s="79">
        <v>32565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4822</v>
      </c>
      <c r="F7" s="93">
        <v>3760</v>
      </c>
      <c r="G7" s="93">
        <v>3767</v>
      </c>
      <c r="H7" s="94">
        <v>5137</v>
      </c>
      <c r="I7" s="93">
        <v>3501</v>
      </c>
      <c r="J7" s="95">
        <v>3905</v>
      </c>
      <c r="K7" s="93">
        <v>4648</v>
      </c>
      <c r="L7" s="93">
        <v>4802</v>
      </c>
      <c r="M7" s="93">
        <v>5034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7647</v>
      </c>
      <c r="F8" s="100">
        <f t="shared" ref="F8:M8" si="2">SUM(F9:F46)</f>
        <v>5192</v>
      </c>
      <c r="G8" s="100">
        <f t="shared" si="2"/>
        <v>4367</v>
      </c>
      <c r="H8" s="101">
        <f t="shared" si="2"/>
        <v>7142</v>
      </c>
      <c r="I8" s="100">
        <f t="shared" si="2"/>
        <v>5974</v>
      </c>
      <c r="J8" s="102">
        <f t="shared" si="2"/>
        <v>5956</v>
      </c>
      <c r="K8" s="100">
        <f t="shared" si="2"/>
        <v>7310</v>
      </c>
      <c r="L8" s="100">
        <f t="shared" si="2"/>
        <v>7917</v>
      </c>
      <c r="M8" s="100">
        <f t="shared" si="2"/>
        <v>8588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284</v>
      </c>
      <c r="I9" s="79">
        <v>64</v>
      </c>
      <c r="J9" s="81">
        <v>64</v>
      </c>
      <c r="K9" s="79">
        <v>297</v>
      </c>
      <c r="L9" s="79">
        <v>312</v>
      </c>
      <c r="M9" s="79">
        <v>329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42</v>
      </c>
      <c r="F14" s="86">
        <v>0</v>
      </c>
      <c r="G14" s="86">
        <v>7</v>
      </c>
      <c r="H14" s="87">
        <v>67</v>
      </c>
      <c r="I14" s="86">
        <v>31</v>
      </c>
      <c r="J14" s="88">
        <v>40</v>
      </c>
      <c r="K14" s="86">
        <v>88</v>
      </c>
      <c r="L14" s="86">
        <v>152</v>
      </c>
      <c r="M14" s="86">
        <v>176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285</v>
      </c>
      <c r="F15" s="86">
        <v>355</v>
      </c>
      <c r="G15" s="86">
        <v>367</v>
      </c>
      <c r="H15" s="87">
        <v>601</v>
      </c>
      <c r="I15" s="86">
        <v>323</v>
      </c>
      <c r="J15" s="88">
        <v>323</v>
      </c>
      <c r="K15" s="86">
        <v>500</v>
      </c>
      <c r="L15" s="86">
        <v>516</v>
      </c>
      <c r="M15" s="86">
        <v>543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15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152</v>
      </c>
      <c r="I37" s="86">
        <v>15</v>
      </c>
      <c r="J37" s="88">
        <v>15</v>
      </c>
      <c r="K37" s="86">
        <v>206</v>
      </c>
      <c r="L37" s="86">
        <v>212</v>
      </c>
      <c r="M37" s="86">
        <v>223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-40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3806</v>
      </c>
      <c r="F40" s="86">
        <v>904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48</v>
      </c>
      <c r="I41" s="86">
        <v>48</v>
      </c>
      <c r="J41" s="88">
        <v>48</v>
      </c>
      <c r="K41" s="86">
        <v>49</v>
      </c>
      <c r="L41" s="86">
        <v>51</v>
      </c>
      <c r="M41" s="86">
        <v>54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3356</v>
      </c>
      <c r="F42" s="86">
        <v>3869</v>
      </c>
      <c r="G42" s="86">
        <v>3710</v>
      </c>
      <c r="H42" s="87">
        <v>5292</v>
      </c>
      <c r="I42" s="86">
        <v>4337</v>
      </c>
      <c r="J42" s="88">
        <v>4250</v>
      </c>
      <c r="K42" s="86">
        <v>5880</v>
      </c>
      <c r="L42" s="86">
        <v>6371</v>
      </c>
      <c r="M42" s="86">
        <v>6944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495</v>
      </c>
      <c r="I43" s="86">
        <v>465</v>
      </c>
      <c r="J43" s="88">
        <v>408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</v>
      </c>
      <c r="F44" s="86">
        <v>64</v>
      </c>
      <c r="G44" s="86">
        <v>283</v>
      </c>
      <c r="H44" s="87">
        <v>105</v>
      </c>
      <c r="I44" s="86">
        <v>469</v>
      </c>
      <c r="J44" s="88">
        <v>546</v>
      </c>
      <c r="K44" s="86">
        <v>109</v>
      </c>
      <c r="L44" s="86">
        <v>113</v>
      </c>
      <c r="M44" s="86">
        <v>119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111</v>
      </c>
      <c r="F45" s="86">
        <v>0</v>
      </c>
      <c r="G45" s="86">
        <v>0</v>
      </c>
      <c r="H45" s="87">
        <v>98</v>
      </c>
      <c r="I45" s="86">
        <v>262</v>
      </c>
      <c r="J45" s="88">
        <v>262</v>
      </c>
      <c r="K45" s="86">
        <v>181</v>
      </c>
      <c r="L45" s="86">
        <v>190</v>
      </c>
      <c r="M45" s="86">
        <v>200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23342</v>
      </c>
      <c r="F51" s="72">
        <f t="shared" ref="F51:M51" si="4">F52+F59+F62+F63+F64+F72+F73</f>
        <v>2474</v>
      </c>
      <c r="G51" s="72">
        <f t="shared" si="4"/>
        <v>3191</v>
      </c>
      <c r="H51" s="73">
        <f t="shared" si="4"/>
        <v>16483</v>
      </c>
      <c r="I51" s="72">
        <f t="shared" si="4"/>
        <v>16483</v>
      </c>
      <c r="J51" s="74">
        <f t="shared" si="4"/>
        <v>16501</v>
      </c>
      <c r="K51" s="72">
        <f t="shared" si="4"/>
        <v>12269</v>
      </c>
      <c r="L51" s="72">
        <f t="shared" si="4"/>
        <v>11133</v>
      </c>
      <c r="M51" s="72">
        <f t="shared" si="4"/>
        <v>11724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23342</v>
      </c>
      <c r="F52" s="79">
        <f t="shared" ref="F52:M52" si="5">F53+F56</f>
        <v>2186</v>
      </c>
      <c r="G52" s="79">
        <f t="shared" si="5"/>
        <v>3081</v>
      </c>
      <c r="H52" s="80">
        <f t="shared" si="5"/>
        <v>16483</v>
      </c>
      <c r="I52" s="79">
        <f t="shared" si="5"/>
        <v>16483</v>
      </c>
      <c r="J52" s="81">
        <f t="shared" si="5"/>
        <v>16483</v>
      </c>
      <c r="K52" s="79">
        <f t="shared" si="5"/>
        <v>12269</v>
      </c>
      <c r="L52" s="79">
        <f t="shared" si="5"/>
        <v>11133</v>
      </c>
      <c r="M52" s="79">
        <f t="shared" si="5"/>
        <v>11724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23342</v>
      </c>
      <c r="F56" s="93">
        <f t="shared" ref="F56:M56" si="7">SUM(F57:F58)</f>
        <v>2186</v>
      </c>
      <c r="G56" s="93">
        <f t="shared" si="7"/>
        <v>3081</v>
      </c>
      <c r="H56" s="94">
        <f t="shared" si="7"/>
        <v>16483</v>
      </c>
      <c r="I56" s="93">
        <f t="shared" si="7"/>
        <v>16483</v>
      </c>
      <c r="J56" s="95">
        <f t="shared" si="7"/>
        <v>16483</v>
      </c>
      <c r="K56" s="93">
        <f t="shared" si="7"/>
        <v>12269</v>
      </c>
      <c r="L56" s="93">
        <f t="shared" si="7"/>
        <v>11133</v>
      </c>
      <c r="M56" s="93">
        <f t="shared" si="7"/>
        <v>11724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23342</v>
      </c>
      <c r="F58" s="93">
        <v>2186</v>
      </c>
      <c r="G58" s="93">
        <v>3081</v>
      </c>
      <c r="H58" s="94">
        <v>16483</v>
      </c>
      <c r="I58" s="93">
        <v>16483</v>
      </c>
      <c r="J58" s="95">
        <v>16483</v>
      </c>
      <c r="K58" s="93">
        <v>12269</v>
      </c>
      <c r="L58" s="93">
        <v>11133</v>
      </c>
      <c r="M58" s="93">
        <v>11724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288</v>
      </c>
      <c r="G73" s="86">
        <f t="shared" si="12"/>
        <v>110</v>
      </c>
      <c r="H73" s="87">
        <f t="shared" si="12"/>
        <v>0</v>
      </c>
      <c r="I73" s="86">
        <f t="shared" si="12"/>
        <v>0</v>
      </c>
      <c r="J73" s="88">
        <f t="shared" si="12"/>
        <v>18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288</v>
      </c>
      <c r="G74" s="79">
        <v>110</v>
      </c>
      <c r="H74" s="80">
        <v>0</v>
      </c>
      <c r="I74" s="79">
        <v>0</v>
      </c>
      <c r="J74" s="81">
        <v>18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16955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1700</v>
      </c>
      <c r="J77" s="74">
        <f t="shared" si="13"/>
        <v>1700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16955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1700</v>
      </c>
      <c r="J81" s="88">
        <f t="shared" si="15"/>
        <v>1700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1700</v>
      </c>
      <c r="J82" s="81">
        <v>1700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16955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71531</v>
      </c>
      <c r="F92" s="46">
        <f t="shared" ref="F92:M92" si="16">F4+F51+F77+F90</f>
        <v>34536</v>
      </c>
      <c r="G92" s="46">
        <f t="shared" si="16"/>
        <v>34463</v>
      </c>
      <c r="H92" s="47">
        <f t="shared" si="16"/>
        <v>60833</v>
      </c>
      <c r="I92" s="46">
        <f t="shared" si="16"/>
        <v>49677</v>
      </c>
      <c r="J92" s="48">
        <f t="shared" si="16"/>
        <v>51898</v>
      </c>
      <c r="K92" s="46">
        <f t="shared" si="16"/>
        <v>53382</v>
      </c>
      <c r="L92" s="46">
        <f t="shared" si="16"/>
        <v>54915</v>
      </c>
      <c r="M92" s="46">
        <f t="shared" si="16"/>
        <v>57911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43285</v>
      </c>
      <c r="F4" s="72">
        <f t="shared" ref="F4:M4" si="0">F5+F8+F47</f>
        <v>47322</v>
      </c>
      <c r="G4" s="72">
        <f t="shared" si="0"/>
        <v>49704</v>
      </c>
      <c r="H4" s="73">
        <f t="shared" si="0"/>
        <v>62162</v>
      </c>
      <c r="I4" s="72">
        <f t="shared" si="0"/>
        <v>50236</v>
      </c>
      <c r="J4" s="74">
        <f t="shared" si="0"/>
        <v>47792</v>
      </c>
      <c r="K4" s="72">
        <f t="shared" si="0"/>
        <v>53583</v>
      </c>
      <c r="L4" s="72">
        <f t="shared" si="0"/>
        <v>55965</v>
      </c>
      <c r="M4" s="72">
        <f t="shared" si="0"/>
        <v>58905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37057</v>
      </c>
      <c r="F5" s="100">
        <f t="shared" ref="F5:M5" si="1">SUM(F6:F7)</f>
        <v>42621</v>
      </c>
      <c r="G5" s="100">
        <f t="shared" si="1"/>
        <v>44165</v>
      </c>
      <c r="H5" s="101">
        <f t="shared" si="1"/>
        <v>54921</v>
      </c>
      <c r="I5" s="100">
        <f t="shared" si="1"/>
        <v>44509</v>
      </c>
      <c r="J5" s="102">
        <f t="shared" si="1"/>
        <v>42288</v>
      </c>
      <c r="K5" s="100">
        <f t="shared" si="1"/>
        <v>45597</v>
      </c>
      <c r="L5" s="100">
        <f t="shared" si="1"/>
        <v>48378</v>
      </c>
      <c r="M5" s="100">
        <f t="shared" si="1"/>
        <v>50873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31869</v>
      </c>
      <c r="F6" s="79">
        <v>36653</v>
      </c>
      <c r="G6" s="79">
        <v>37982</v>
      </c>
      <c r="H6" s="80">
        <v>47390</v>
      </c>
      <c r="I6" s="79">
        <v>38436</v>
      </c>
      <c r="J6" s="81">
        <v>36368</v>
      </c>
      <c r="K6" s="79">
        <v>39375</v>
      </c>
      <c r="L6" s="79">
        <v>41784</v>
      </c>
      <c r="M6" s="79">
        <v>43939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5188</v>
      </c>
      <c r="F7" s="93">
        <v>5968</v>
      </c>
      <c r="G7" s="93">
        <v>6183</v>
      </c>
      <c r="H7" s="94">
        <v>7531</v>
      </c>
      <c r="I7" s="93">
        <v>6073</v>
      </c>
      <c r="J7" s="95">
        <v>5920</v>
      </c>
      <c r="K7" s="93">
        <v>6222</v>
      </c>
      <c r="L7" s="93">
        <v>6594</v>
      </c>
      <c r="M7" s="93">
        <v>6934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6228</v>
      </c>
      <c r="F8" s="100">
        <f t="shared" ref="F8:M8" si="2">SUM(F9:F46)</f>
        <v>4701</v>
      </c>
      <c r="G8" s="100">
        <f t="shared" si="2"/>
        <v>5539</v>
      </c>
      <c r="H8" s="101">
        <f t="shared" si="2"/>
        <v>7241</v>
      </c>
      <c r="I8" s="100">
        <f t="shared" si="2"/>
        <v>5727</v>
      </c>
      <c r="J8" s="102">
        <f t="shared" si="2"/>
        <v>5504</v>
      </c>
      <c r="K8" s="100">
        <f t="shared" si="2"/>
        <v>7986</v>
      </c>
      <c r="L8" s="100">
        <f t="shared" si="2"/>
        <v>7587</v>
      </c>
      <c r="M8" s="100">
        <f t="shared" si="2"/>
        <v>8032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26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175</v>
      </c>
      <c r="F14" s="86">
        <v>29</v>
      </c>
      <c r="G14" s="86">
        <v>239</v>
      </c>
      <c r="H14" s="87">
        <v>389</v>
      </c>
      <c r="I14" s="86">
        <v>41</v>
      </c>
      <c r="J14" s="88">
        <v>285</v>
      </c>
      <c r="K14" s="86">
        <v>402</v>
      </c>
      <c r="L14" s="86">
        <v>420</v>
      </c>
      <c r="M14" s="86">
        <v>442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307</v>
      </c>
      <c r="F15" s="86">
        <v>337</v>
      </c>
      <c r="G15" s="86">
        <v>320</v>
      </c>
      <c r="H15" s="87">
        <v>645</v>
      </c>
      <c r="I15" s="86">
        <v>45</v>
      </c>
      <c r="J15" s="88">
        <v>330</v>
      </c>
      <c r="K15" s="86">
        <v>389</v>
      </c>
      <c r="L15" s="86">
        <v>413</v>
      </c>
      <c r="M15" s="86">
        <v>436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126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276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36</v>
      </c>
      <c r="J36" s="88">
        <v>36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4</v>
      </c>
      <c r="J37" s="88">
        <v>4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4249</v>
      </c>
      <c r="F42" s="86">
        <v>4187</v>
      </c>
      <c r="G42" s="86">
        <v>4258</v>
      </c>
      <c r="H42" s="87">
        <v>4355</v>
      </c>
      <c r="I42" s="86">
        <v>4397</v>
      </c>
      <c r="J42" s="88">
        <v>4397</v>
      </c>
      <c r="K42" s="86">
        <v>5651</v>
      </c>
      <c r="L42" s="86">
        <v>5136</v>
      </c>
      <c r="M42" s="86">
        <v>5451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71</v>
      </c>
      <c r="F43" s="86">
        <v>101</v>
      </c>
      <c r="G43" s="86">
        <v>0</v>
      </c>
      <c r="H43" s="87">
        <v>634</v>
      </c>
      <c r="I43" s="86">
        <v>533</v>
      </c>
      <c r="J43" s="88">
        <v>105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10</v>
      </c>
      <c r="G44" s="86">
        <v>420</v>
      </c>
      <c r="H44" s="87">
        <v>685</v>
      </c>
      <c r="I44" s="86">
        <v>341</v>
      </c>
      <c r="J44" s="88">
        <v>279</v>
      </c>
      <c r="K44" s="86">
        <v>872</v>
      </c>
      <c r="L44" s="86">
        <v>911</v>
      </c>
      <c r="M44" s="86">
        <v>959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1299</v>
      </c>
      <c r="F45" s="86">
        <v>37</v>
      </c>
      <c r="G45" s="86">
        <v>0</v>
      </c>
      <c r="H45" s="87">
        <v>533</v>
      </c>
      <c r="I45" s="86">
        <v>330</v>
      </c>
      <c r="J45" s="88">
        <v>68</v>
      </c>
      <c r="K45" s="86">
        <v>672</v>
      </c>
      <c r="L45" s="86">
        <v>707</v>
      </c>
      <c r="M45" s="86">
        <v>744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1024895</v>
      </c>
      <c r="F51" s="72">
        <f t="shared" ref="F51:M51" si="4">F52+F59+F62+F63+F64+F72+F73</f>
        <v>920149</v>
      </c>
      <c r="G51" s="72">
        <f t="shared" si="4"/>
        <v>968492</v>
      </c>
      <c r="H51" s="73">
        <f t="shared" si="4"/>
        <v>1124332</v>
      </c>
      <c r="I51" s="72">
        <f t="shared" si="4"/>
        <v>1126151</v>
      </c>
      <c r="J51" s="74">
        <f t="shared" si="4"/>
        <v>1126350</v>
      </c>
      <c r="K51" s="72">
        <f t="shared" si="4"/>
        <v>1146690</v>
      </c>
      <c r="L51" s="72">
        <f t="shared" si="4"/>
        <v>1316401</v>
      </c>
      <c r="M51" s="72">
        <f t="shared" si="4"/>
        <v>1450045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25000</v>
      </c>
      <c r="I52" s="79">
        <f t="shared" si="5"/>
        <v>25000</v>
      </c>
      <c r="J52" s="81">
        <f t="shared" si="5"/>
        <v>25000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25000</v>
      </c>
      <c r="I56" s="93">
        <f t="shared" si="7"/>
        <v>25000</v>
      </c>
      <c r="J56" s="95">
        <f t="shared" si="7"/>
        <v>25000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25000</v>
      </c>
      <c r="I58" s="93">
        <v>25000</v>
      </c>
      <c r="J58" s="95">
        <v>25000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1024895</v>
      </c>
      <c r="F73" s="86">
        <f t="shared" ref="F73:M73" si="12">SUM(F74:F75)</f>
        <v>920149</v>
      </c>
      <c r="G73" s="86">
        <f t="shared" si="12"/>
        <v>968492</v>
      </c>
      <c r="H73" s="87">
        <f t="shared" si="12"/>
        <v>1099332</v>
      </c>
      <c r="I73" s="86">
        <f t="shared" si="12"/>
        <v>1101151</v>
      </c>
      <c r="J73" s="88">
        <f t="shared" si="12"/>
        <v>1101350</v>
      </c>
      <c r="K73" s="86">
        <f t="shared" si="12"/>
        <v>1146690</v>
      </c>
      <c r="L73" s="86">
        <f t="shared" si="12"/>
        <v>1316401</v>
      </c>
      <c r="M73" s="86">
        <f t="shared" si="12"/>
        <v>1450045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38</v>
      </c>
      <c r="F74" s="79">
        <v>115</v>
      </c>
      <c r="G74" s="79">
        <v>205</v>
      </c>
      <c r="H74" s="80">
        <v>0</v>
      </c>
      <c r="I74" s="79">
        <v>55</v>
      </c>
      <c r="J74" s="81">
        <v>254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1024857</v>
      </c>
      <c r="F75" s="93">
        <v>920034</v>
      </c>
      <c r="G75" s="93">
        <v>968287</v>
      </c>
      <c r="H75" s="94">
        <v>1099332</v>
      </c>
      <c r="I75" s="93">
        <v>1101096</v>
      </c>
      <c r="J75" s="95">
        <v>1101096</v>
      </c>
      <c r="K75" s="93">
        <v>1146690</v>
      </c>
      <c r="L75" s="93">
        <v>1316401</v>
      </c>
      <c r="M75" s="93">
        <v>1450045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4349</v>
      </c>
      <c r="G77" s="72">
        <f t="shared" si="13"/>
        <v>0</v>
      </c>
      <c r="H77" s="73">
        <f t="shared" si="13"/>
        <v>0</v>
      </c>
      <c r="I77" s="72">
        <f t="shared" si="13"/>
        <v>1200</v>
      </c>
      <c r="J77" s="74">
        <f t="shared" si="13"/>
        <v>1200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1200</v>
      </c>
      <c r="J81" s="88">
        <f t="shared" si="15"/>
        <v>1200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1200</v>
      </c>
      <c r="J82" s="81">
        <v>1200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4349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24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1068180</v>
      </c>
      <c r="F92" s="46">
        <f t="shared" ref="F92:M92" si="16">F4+F51+F77+F90</f>
        <v>971820</v>
      </c>
      <c r="G92" s="46">
        <f t="shared" si="16"/>
        <v>1018196</v>
      </c>
      <c r="H92" s="47">
        <f t="shared" si="16"/>
        <v>1186494</v>
      </c>
      <c r="I92" s="46">
        <f t="shared" si="16"/>
        <v>1177587</v>
      </c>
      <c r="J92" s="48">
        <f t="shared" si="16"/>
        <v>1175366</v>
      </c>
      <c r="K92" s="46">
        <f t="shared" si="16"/>
        <v>1200273</v>
      </c>
      <c r="L92" s="46">
        <f t="shared" si="16"/>
        <v>1372366</v>
      </c>
      <c r="M92" s="46">
        <f t="shared" si="16"/>
        <v>1508950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132</v>
      </c>
      <c r="G3" s="17" t="s">
        <v>131</v>
      </c>
      <c r="H3" s="173" t="s">
        <v>130</v>
      </c>
      <c r="I3" s="174"/>
      <c r="J3" s="175"/>
      <c r="K3" s="17" t="s">
        <v>129</v>
      </c>
      <c r="L3" s="17" t="s">
        <v>128</v>
      </c>
      <c r="M3" s="17" t="s">
        <v>127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6541</v>
      </c>
      <c r="F51" s="72">
        <f t="shared" ref="F51:M51" si="4">F52+F59+F62+F63+F64+F72+F73</f>
        <v>7122</v>
      </c>
      <c r="G51" s="72">
        <f t="shared" si="4"/>
        <v>5567</v>
      </c>
      <c r="H51" s="73">
        <f t="shared" si="4"/>
        <v>4261</v>
      </c>
      <c r="I51" s="72">
        <f t="shared" si="4"/>
        <v>4261</v>
      </c>
      <c r="J51" s="74">
        <f t="shared" si="4"/>
        <v>4261</v>
      </c>
      <c r="K51" s="72">
        <f t="shared" si="4"/>
        <v>3651</v>
      </c>
      <c r="L51" s="72">
        <f t="shared" si="4"/>
        <v>3819</v>
      </c>
      <c r="M51" s="72">
        <f t="shared" si="4"/>
        <v>4021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6541</v>
      </c>
      <c r="F64" s="93">
        <f t="shared" ref="F64:M64" si="9">F65+F68</f>
        <v>7122</v>
      </c>
      <c r="G64" s="93">
        <f t="shared" si="9"/>
        <v>5567</v>
      </c>
      <c r="H64" s="94">
        <f t="shared" si="9"/>
        <v>4261</v>
      </c>
      <c r="I64" s="93">
        <f t="shared" si="9"/>
        <v>4261</v>
      </c>
      <c r="J64" s="95">
        <f t="shared" si="9"/>
        <v>4261</v>
      </c>
      <c r="K64" s="93">
        <f t="shared" si="9"/>
        <v>3651</v>
      </c>
      <c r="L64" s="93">
        <f t="shared" si="9"/>
        <v>3819</v>
      </c>
      <c r="M64" s="93">
        <f t="shared" si="9"/>
        <v>4021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6541</v>
      </c>
      <c r="F65" s="100">
        <f t="shared" ref="F65:M65" si="10">SUM(F66:F67)</f>
        <v>7122</v>
      </c>
      <c r="G65" s="100">
        <f t="shared" si="10"/>
        <v>5567</v>
      </c>
      <c r="H65" s="101">
        <f t="shared" si="10"/>
        <v>4261</v>
      </c>
      <c r="I65" s="100">
        <f t="shared" si="10"/>
        <v>4261</v>
      </c>
      <c r="J65" s="102">
        <f t="shared" si="10"/>
        <v>4261</v>
      </c>
      <c r="K65" s="100">
        <f t="shared" si="10"/>
        <v>3651</v>
      </c>
      <c r="L65" s="100">
        <f t="shared" si="10"/>
        <v>3819</v>
      </c>
      <c r="M65" s="100">
        <f t="shared" si="10"/>
        <v>4021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6541</v>
      </c>
      <c r="F67" s="93">
        <v>7122</v>
      </c>
      <c r="G67" s="93">
        <v>5567</v>
      </c>
      <c r="H67" s="94">
        <v>4261</v>
      </c>
      <c r="I67" s="93">
        <v>4261</v>
      </c>
      <c r="J67" s="95">
        <v>4261</v>
      </c>
      <c r="K67" s="93">
        <v>3651</v>
      </c>
      <c r="L67" s="93">
        <v>3819</v>
      </c>
      <c r="M67" s="95">
        <v>4021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6541</v>
      </c>
      <c r="F92" s="46">
        <f t="shared" ref="F92:M92" si="16">F4+F51+F77+F90</f>
        <v>7122</v>
      </c>
      <c r="G92" s="46">
        <f t="shared" si="16"/>
        <v>5567</v>
      </c>
      <c r="H92" s="47">
        <f t="shared" si="16"/>
        <v>4261</v>
      </c>
      <c r="I92" s="46">
        <f t="shared" si="16"/>
        <v>4261</v>
      </c>
      <c r="J92" s="48">
        <f t="shared" si="16"/>
        <v>4261</v>
      </c>
      <c r="K92" s="46">
        <f t="shared" si="16"/>
        <v>3651</v>
      </c>
      <c r="L92" s="46">
        <f t="shared" si="16"/>
        <v>3819</v>
      </c>
      <c r="M92" s="46">
        <f t="shared" si="16"/>
        <v>4021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5" t="s">
        <v>124</v>
      </c>
      <c r="C4" s="33">
        <v>78514</v>
      </c>
      <c r="D4" s="33">
        <v>81111</v>
      </c>
      <c r="E4" s="33">
        <v>86899</v>
      </c>
      <c r="F4" s="27">
        <v>97398</v>
      </c>
      <c r="G4" s="28">
        <v>114487</v>
      </c>
      <c r="H4" s="29">
        <v>114487</v>
      </c>
      <c r="I4" s="33">
        <v>121435</v>
      </c>
      <c r="J4" s="33">
        <v>126232</v>
      </c>
      <c r="K4" s="33">
        <v>133349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71531</v>
      </c>
      <c r="D5" s="33">
        <v>34536</v>
      </c>
      <c r="E5" s="33">
        <v>34463</v>
      </c>
      <c r="F5" s="32">
        <v>60833</v>
      </c>
      <c r="G5" s="33">
        <v>49677</v>
      </c>
      <c r="H5" s="34">
        <v>51898</v>
      </c>
      <c r="I5" s="33">
        <v>53382</v>
      </c>
      <c r="J5" s="33">
        <v>54915</v>
      </c>
      <c r="K5" s="33">
        <v>57911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154</v>
      </c>
      <c r="C6" s="33">
        <v>1068180</v>
      </c>
      <c r="D6" s="33">
        <v>971820</v>
      </c>
      <c r="E6" s="33">
        <v>1018196</v>
      </c>
      <c r="F6" s="32">
        <v>1186494</v>
      </c>
      <c r="G6" s="33">
        <v>1177587</v>
      </c>
      <c r="H6" s="34">
        <v>1175366</v>
      </c>
      <c r="I6" s="33">
        <v>1200273</v>
      </c>
      <c r="J6" s="33">
        <v>1372366</v>
      </c>
      <c r="K6" s="33">
        <v>1508950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6541</v>
      </c>
      <c r="D7" s="33">
        <v>7122</v>
      </c>
      <c r="E7" s="33">
        <v>5567</v>
      </c>
      <c r="F7" s="32">
        <v>4261</v>
      </c>
      <c r="G7" s="33">
        <v>4261</v>
      </c>
      <c r="H7" s="34">
        <v>4261</v>
      </c>
      <c r="I7" s="33">
        <v>3651</v>
      </c>
      <c r="J7" s="33">
        <v>3819</v>
      </c>
      <c r="K7" s="33">
        <v>4021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152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151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150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126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157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156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1224766</v>
      </c>
      <c r="D19" s="46">
        <f t="shared" ref="D19:K19" si="1">SUM(D4:D18)</f>
        <v>1094589</v>
      </c>
      <c r="E19" s="46">
        <f t="shared" si="1"/>
        <v>1145125</v>
      </c>
      <c r="F19" s="47">
        <f t="shared" si="1"/>
        <v>1348986</v>
      </c>
      <c r="G19" s="46">
        <f t="shared" si="1"/>
        <v>1346012</v>
      </c>
      <c r="H19" s="48">
        <f t="shared" si="1"/>
        <v>1346012</v>
      </c>
      <c r="I19" s="46">
        <f t="shared" si="1"/>
        <v>1378741</v>
      </c>
      <c r="J19" s="46">
        <f t="shared" si="1"/>
        <v>1557332</v>
      </c>
      <c r="K19" s="46">
        <f t="shared" si="1"/>
        <v>1704231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148949</v>
      </c>
      <c r="D4" s="20">
        <f t="shared" ref="D4:K4" si="0">SUM(D5:D7)</f>
        <v>160230</v>
      </c>
      <c r="E4" s="20">
        <f t="shared" si="0"/>
        <v>165046</v>
      </c>
      <c r="F4" s="21">
        <f t="shared" si="0"/>
        <v>199693</v>
      </c>
      <c r="G4" s="20">
        <f t="shared" si="0"/>
        <v>190000</v>
      </c>
      <c r="H4" s="22">
        <f t="shared" si="0"/>
        <v>189719</v>
      </c>
      <c r="I4" s="20">
        <f t="shared" si="0"/>
        <v>211989</v>
      </c>
      <c r="J4" s="20">
        <f t="shared" si="0"/>
        <v>223950</v>
      </c>
      <c r="K4" s="20">
        <f t="shared" si="0"/>
        <v>236358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104716</v>
      </c>
      <c r="D5" s="28">
        <v>119859</v>
      </c>
      <c r="E5" s="28">
        <v>125691</v>
      </c>
      <c r="F5" s="27">
        <v>149719</v>
      </c>
      <c r="G5" s="28">
        <v>145119</v>
      </c>
      <c r="H5" s="29">
        <v>145119</v>
      </c>
      <c r="I5" s="28">
        <v>160798</v>
      </c>
      <c r="J5" s="28">
        <v>170607</v>
      </c>
      <c r="K5" s="29">
        <v>179649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44233</v>
      </c>
      <c r="D6" s="33">
        <v>40371</v>
      </c>
      <c r="E6" s="33">
        <v>39355</v>
      </c>
      <c r="F6" s="32">
        <v>49974</v>
      </c>
      <c r="G6" s="33">
        <v>44881</v>
      </c>
      <c r="H6" s="34">
        <v>44600</v>
      </c>
      <c r="I6" s="33">
        <v>51191</v>
      </c>
      <c r="J6" s="33">
        <v>53343</v>
      </c>
      <c r="K6" s="34">
        <v>56709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1054811</v>
      </c>
      <c r="D8" s="20">
        <f t="shared" ref="D8:K8" si="1">SUM(D9:D15)</f>
        <v>929761</v>
      </c>
      <c r="E8" s="20">
        <f t="shared" si="1"/>
        <v>977696</v>
      </c>
      <c r="F8" s="21">
        <f t="shared" si="1"/>
        <v>1145098</v>
      </c>
      <c r="G8" s="20">
        <f t="shared" si="1"/>
        <v>1146917</v>
      </c>
      <c r="H8" s="22">
        <f t="shared" si="1"/>
        <v>1147162</v>
      </c>
      <c r="I8" s="20">
        <f t="shared" si="1"/>
        <v>1162633</v>
      </c>
      <c r="J8" s="20">
        <f t="shared" si="1"/>
        <v>1331377</v>
      </c>
      <c r="K8" s="20">
        <f t="shared" si="1"/>
        <v>1465815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23342</v>
      </c>
      <c r="D9" s="28">
        <v>2200</v>
      </c>
      <c r="E9" s="28">
        <v>3097</v>
      </c>
      <c r="F9" s="27">
        <v>41505</v>
      </c>
      <c r="G9" s="28">
        <v>41505</v>
      </c>
      <c r="H9" s="29">
        <v>41505</v>
      </c>
      <c r="I9" s="28">
        <v>12292</v>
      </c>
      <c r="J9" s="28">
        <v>11157</v>
      </c>
      <c r="K9" s="29">
        <v>11749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2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6541</v>
      </c>
      <c r="D13" s="33">
        <v>7122</v>
      </c>
      <c r="E13" s="33">
        <v>5567</v>
      </c>
      <c r="F13" s="32">
        <v>4261</v>
      </c>
      <c r="G13" s="33">
        <v>4261</v>
      </c>
      <c r="H13" s="34">
        <v>4261</v>
      </c>
      <c r="I13" s="33">
        <v>3651</v>
      </c>
      <c r="J13" s="33">
        <v>3819</v>
      </c>
      <c r="K13" s="34">
        <v>4021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1024928</v>
      </c>
      <c r="D15" s="36">
        <v>920439</v>
      </c>
      <c r="E15" s="36">
        <v>969030</v>
      </c>
      <c r="F15" s="35">
        <v>1099332</v>
      </c>
      <c r="G15" s="36">
        <v>1101151</v>
      </c>
      <c r="H15" s="37">
        <v>1101396</v>
      </c>
      <c r="I15" s="36">
        <v>1146690</v>
      </c>
      <c r="J15" s="36">
        <v>1316401</v>
      </c>
      <c r="K15" s="37">
        <v>1450045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22447</v>
      </c>
      <c r="D16" s="20">
        <f t="shared" ref="D16:K16" si="2">SUM(D17:D23)</f>
        <v>5829</v>
      </c>
      <c r="E16" s="20">
        <f t="shared" si="2"/>
        <v>4078</v>
      </c>
      <c r="F16" s="21">
        <f t="shared" si="2"/>
        <v>5877</v>
      </c>
      <c r="G16" s="20">
        <f t="shared" si="2"/>
        <v>10777</v>
      </c>
      <c r="H16" s="22">
        <f t="shared" si="2"/>
        <v>10777</v>
      </c>
      <c r="I16" s="20">
        <f t="shared" si="2"/>
        <v>5885</v>
      </c>
      <c r="J16" s="20">
        <f t="shared" si="2"/>
        <v>3852</v>
      </c>
      <c r="K16" s="20">
        <f t="shared" si="2"/>
        <v>4003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98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22447</v>
      </c>
      <c r="D18" s="33">
        <v>1480</v>
      </c>
      <c r="E18" s="33">
        <v>3980</v>
      </c>
      <c r="F18" s="32">
        <v>5877</v>
      </c>
      <c r="G18" s="33">
        <v>10777</v>
      </c>
      <c r="H18" s="34">
        <v>9928</v>
      </c>
      <c r="I18" s="33">
        <v>5885</v>
      </c>
      <c r="J18" s="33">
        <v>3852</v>
      </c>
      <c r="K18" s="34">
        <v>4003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4349</v>
      </c>
      <c r="E23" s="36">
        <v>0</v>
      </c>
      <c r="F23" s="35">
        <v>0</v>
      </c>
      <c r="G23" s="36">
        <v>0</v>
      </c>
      <c r="H23" s="37">
        <v>849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36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1226207</v>
      </c>
      <c r="D26" s="46">
        <f t="shared" ref="D26:K26" si="3">+D4+D8+D16+D24</f>
        <v>1095820</v>
      </c>
      <c r="E26" s="46">
        <f t="shared" si="3"/>
        <v>1146820</v>
      </c>
      <c r="F26" s="47">
        <f t="shared" si="3"/>
        <v>1350668</v>
      </c>
      <c r="G26" s="46">
        <f t="shared" si="3"/>
        <v>1347694</v>
      </c>
      <c r="H26" s="48">
        <f t="shared" si="3"/>
        <v>1347694</v>
      </c>
      <c r="I26" s="46">
        <f t="shared" si="3"/>
        <v>1380507</v>
      </c>
      <c r="J26" s="46">
        <f t="shared" si="3"/>
        <v>1559179</v>
      </c>
      <c r="K26" s="46">
        <f t="shared" si="3"/>
        <v>1706176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143</v>
      </c>
      <c r="C4" s="33">
        <v>4038</v>
      </c>
      <c r="D4" s="33">
        <v>3563</v>
      </c>
      <c r="E4" s="33">
        <v>4058</v>
      </c>
      <c r="F4" s="27">
        <v>4455</v>
      </c>
      <c r="G4" s="28">
        <v>6625</v>
      </c>
      <c r="H4" s="29">
        <v>6625</v>
      </c>
      <c r="I4" s="33">
        <v>4681</v>
      </c>
      <c r="J4" s="33">
        <v>4892</v>
      </c>
      <c r="K4" s="33">
        <v>5151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74476</v>
      </c>
      <c r="D5" s="33">
        <v>77548</v>
      </c>
      <c r="E5" s="33">
        <v>82841</v>
      </c>
      <c r="F5" s="32">
        <v>92943</v>
      </c>
      <c r="G5" s="33">
        <v>107862</v>
      </c>
      <c r="H5" s="34">
        <v>107862</v>
      </c>
      <c r="I5" s="33">
        <v>116754</v>
      </c>
      <c r="J5" s="33">
        <v>121340</v>
      </c>
      <c r="K5" s="33">
        <v>128198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78514</v>
      </c>
      <c r="D19" s="46">
        <f t="shared" ref="D19:K19" si="1">SUM(D4:D18)</f>
        <v>81111</v>
      </c>
      <c r="E19" s="46">
        <f t="shared" si="1"/>
        <v>86899</v>
      </c>
      <c r="F19" s="47">
        <f t="shared" si="1"/>
        <v>97398</v>
      </c>
      <c r="G19" s="46">
        <f t="shared" si="1"/>
        <v>114487</v>
      </c>
      <c r="H19" s="48">
        <f t="shared" si="1"/>
        <v>114487</v>
      </c>
      <c r="I19" s="46">
        <f t="shared" si="1"/>
        <v>121435</v>
      </c>
      <c r="J19" s="46">
        <f t="shared" si="1"/>
        <v>126232</v>
      </c>
      <c r="K19" s="46">
        <f t="shared" si="1"/>
        <v>133349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72989</v>
      </c>
      <c r="D4" s="20">
        <f t="shared" ref="D4:K4" si="0">SUM(D5:D7)</f>
        <v>79615</v>
      </c>
      <c r="E4" s="20">
        <f t="shared" si="0"/>
        <v>82375</v>
      </c>
      <c r="F4" s="21">
        <f t="shared" si="0"/>
        <v>91499</v>
      </c>
      <c r="G4" s="20">
        <f t="shared" si="0"/>
        <v>106588</v>
      </c>
      <c r="H4" s="22">
        <f t="shared" si="0"/>
        <v>106548</v>
      </c>
      <c r="I4" s="20">
        <f t="shared" si="0"/>
        <v>115527</v>
      </c>
      <c r="J4" s="20">
        <f t="shared" si="0"/>
        <v>122356</v>
      </c>
      <c r="K4" s="20">
        <f t="shared" si="0"/>
        <v>129321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42631</v>
      </c>
      <c r="D5" s="28">
        <v>49137</v>
      </c>
      <c r="E5" s="28">
        <v>52926</v>
      </c>
      <c r="F5" s="27">
        <v>55908</v>
      </c>
      <c r="G5" s="28">
        <v>73408</v>
      </c>
      <c r="H5" s="29">
        <v>73408</v>
      </c>
      <c r="I5" s="28">
        <v>79632</v>
      </c>
      <c r="J5" s="28">
        <v>84517</v>
      </c>
      <c r="K5" s="29">
        <v>89232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30358</v>
      </c>
      <c r="D6" s="33">
        <v>30478</v>
      </c>
      <c r="E6" s="33">
        <v>29449</v>
      </c>
      <c r="F6" s="32">
        <v>35591</v>
      </c>
      <c r="G6" s="33">
        <v>33180</v>
      </c>
      <c r="H6" s="34">
        <v>33140</v>
      </c>
      <c r="I6" s="33">
        <v>35895</v>
      </c>
      <c r="J6" s="33">
        <v>37839</v>
      </c>
      <c r="K6" s="34">
        <v>40089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33</v>
      </c>
      <c r="D8" s="20">
        <f t="shared" ref="D8:K8" si="1">SUM(D9:D15)</f>
        <v>16</v>
      </c>
      <c r="E8" s="20">
        <f t="shared" si="1"/>
        <v>446</v>
      </c>
      <c r="F8" s="21">
        <f t="shared" si="1"/>
        <v>22</v>
      </c>
      <c r="G8" s="20">
        <f t="shared" si="1"/>
        <v>22</v>
      </c>
      <c r="H8" s="22">
        <f t="shared" si="1"/>
        <v>50</v>
      </c>
      <c r="I8" s="20">
        <f t="shared" si="1"/>
        <v>23</v>
      </c>
      <c r="J8" s="20">
        <f t="shared" si="1"/>
        <v>24</v>
      </c>
      <c r="K8" s="20">
        <f t="shared" si="1"/>
        <v>25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14</v>
      </c>
      <c r="E9" s="28">
        <v>16</v>
      </c>
      <c r="F9" s="27">
        <v>22</v>
      </c>
      <c r="G9" s="28">
        <v>22</v>
      </c>
      <c r="H9" s="29">
        <v>22</v>
      </c>
      <c r="I9" s="28">
        <v>23</v>
      </c>
      <c r="J9" s="28">
        <v>24</v>
      </c>
      <c r="K9" s="29">
        <v>25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2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33</v>
      </c>
      <c r="D15" s="36">
        <v>2</v>
      </c>
      <c r="E15" s="36">
        <v>428</v>
      </c>
      <c r="F15" s="35">
        <v>0</v>
      </c>
      <c r="G15" s="36">
        <v>0</v>
      </c>
      <c r="H15" s="37">
        <v>28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5492</v>
      </c>
      <c r="D16" s="20">
        <f t="shared" ref="D16:K16" si="2">SUM(D17:D23)</f>
        <v>1480</v>
      </c>
      <c r="E16" s="20">
        <f t="shared" si="2"/>
        <v>4078</v>
      </c>
      <c r="F16" s="21">
        <f t="shared" si="2"/>
        <v>5877</v>
      </c>
      <c r="G16" s="20">
        <f t="shared" si="2"/>
        <v>7877</v>
      </c>
      <c r="H16" s="22">
        <f t="shared" si="2"/>
        <v>7877</v>
      </c>
      <c r="I16" s="20">
        <f t="shared" si="2"/>
        <v>5885</v>
      </c>
      <c r="J16" s="20">
        <f t="shared" si="2"/>
        <v>3852</v>
      </c>
      <c r="K16" s="20">
        <f t="shared" si="2"/>
        <v>4003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98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5492</v>
      </c>
      <c r="D18" s="33">
        <v>1480</v>
      </c>
      <c r="E18" s="33">
        <v>3980</v>
      </c>
      <c r="F18" s="32">
        <v>5877</v>
      </c>
      <c r="G18" s="33">
        <v>7877</v>
      </c>
      <c r="H18" s="34">
        <v>7028</v>
      </c>
      <c r="I18" s="33">
        <v>5885</v>
      </c>
      <c r="J18" s="33">
        <v>3852</v>
      </c>
      <c r="K18" s="34">
        <v>4003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849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12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78514</v>
      </c>
      <c r="D26" s="46">
        <f t="shared" ref="D26:K26" si="3">+D4+D8+D16+D24</f>
        <v>81111</v>
      </c>
      <c r="E26" s="46">
        <f t="shared" si="3"/>
        <v>86899</v>
      </c>
      <c r="F26" s="47">
        <f t="shared" si="3"/>
        <v>97398</v>
      </c>
      <c r="G26" s="46">
        <f t="shared" si="3"/>
        <v>114487</v>
      </c>
      <c r="H26" s="48">
        <f t="shared" si="3"/>
        <v>114487</v>
      </c>
      <c r="I26" s="46">
        <f t="shared" si="3"/>
        <v>121435</v>
      </c>
      <c r="J26" s="46">
        <f t="shared" si="3"/>
        <v>126232</v>
      </c>
      <c r="K26" s="46">
        <f t="shared" si="3"/>
        <v>133349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124</v>
      </c>
      <c r="C4" s="33">
        <v>68557</v>
      </c>
      <c r="D4" s="33">
        <v>31013</v>
      </c>
      <c r="E4" s="33">
        <v>31189</v>
      </c>
      <c r="F4" s="27">
        <v>55254</v>
      </c>
      <c r="G4" s="28">
        <v>44767</v>
      </c>
      <c r="H4" s="29">
        <v>46931</v>
      </c>
      <c r="I4" s="33">
        <v>46807</v>
      </c>
      <c r="J4" s="33">
        <v>48040</v>
      </c>
      <c r="K4" s="33">
        <v>50671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367</v>
      </c>
      <c r="D5" s="33">
        <v>436</v>
      </c>
      <c r="E5" s="33">
        <v>490</v>
      </c>
      <c r="F5" s="32">
        <v>1127</v>
      </c>
      <c r="G5" s="33">
        <v>1127</v>
      </c>
      <c r="H5" s="34">
        <v>1127</v>
      </c>
      <c r="I5" s="33">
        <v>1526</v>
      </c>
      <c r="J5" s="33">
        <v>1595</v>
      </c>
      <c r="K5" s="33">
        <v>1680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141</v>
      </c>
      <c r="C6" s="33">
        <v>1268</v>
      </c>
      <c r="D6" s="33">
        <v>1413</v>
      </c>
      <c r="E6" s="33">
        <v>1219</v>
      </c>
      <c r="F6" s="32">
        <v>1934</v>
      </c>
      <c r="G6" s="33">
        <v>1871</v>
      </c>
      <c r="H6" s="34">
        <v>1928</v>
      </c>
      <c r="I6" s="33">
        <v>2238</v>
      </c>
      <c r="J6" s="33">
        <v>2341</v>
      </c>
      <c r="K6" s="33">
        <v>2465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142</v>
      </c>
      <c r="C7" s="33">
        <v>1339</v>
      </c>
      <c r="D7" s="33">
        <v>1674</v>
      </c>
      <c r="E7" s="33">
        <v>1565</v>
      </c>
      <c r="F7" s="32">
        <v>2518</v>
      </c>
      <c r="G7" s="33">
        <v>1912</v>
      </c>
      <c r="H7" s="34">
        <v>1912</v>
      </c>
      <c r="I7" s="33">
        <v>2811</v>
      </c>
      <c r="J7" s="33">
        <v>2939</v>
      </c>
      <c r="K7" s="33">
        <v>3095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71531</v>
      </c>
      <c r="D19" s="46">
        <f t="shared" ref="D19:K19" si="1">SUM(D4:D18)</f>
        <v>34536</v>
      </c>
      <c r="E19" s="46">
        <f t="shared" si="1"/>
        <v>34463</v>
      </c>
      <c r="F19" s="47">
        <f t="shared" si="1"/>
        <v>60833</v>
      </c>
      <c r="G19" s="46">
        <f t="shared" si="1"/>
        <v>49677</v>
      </c>
      <c r="H19" s="48">
        <f t="shared" si="1"/>
        <v>51898</v>
      </c>
      <c r="I19" s="46">
        <f t="shared" si="1"/>
        <v>53382</v>
      </c>
      <c r="J19" s="46">
        <f t="shared" si="1"/>
        <v>54915</v>
      </c>
      <c r="K19" s="46">
        <f t="shared" si="1"/>
        <v>57911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31234</v>
      </c>
      <c r="D4" s="20">
        <f t="shared" ref="D4:K4" si="0">SUM(D5:D7)</f>
        <v>32062</v>
      </c>
      <c r="E4" s="20">
        <f t="shared" si="0"/>
        <v>31272</v>
      </c>
      <c r="F4" s="21">
        <f t="shared" si="0"/>
        <v>44350</v>
      </c>
      <c r="G4" s="20">
        <f t="shared" si="0"/>
        <v>31494</v>
      </c>
      <c r="H4" s="22">
        <f t="shared" si="0"/>
        <v>33697</v>
      </c>
      <c r="I4" s="20">
        <f t="shared" si="0"/>
        <v>41113</v>
      </c>
      <c r="J4" s="20">
        <f t="shared" si="0"/>
        <v>43782</v>
      </c>
      <c r="K4" s="20">
        <f t="shared" si="0"/>
        <v>46187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23587</v>
      </c>
      <c r="D5" s="28">
        <v>26870</v>
      </c>
      <c r="E5" s="28">
        <v>26905</v>
      </c>
      <c r="F5" s="27">
        <v>37208</v>
      </c>
      <c r="G5" s="28">
        <v>25520</v>
      </c>
      <c r="H5" s="29">
        <v>27741</v>
      </c>
      <c r="I5" s="28">
        <v>33803</v>
      </c>
      <c r="J5" s="28">
        <v>35865</v>
      </c>
      <c r="K5" s="29">
        <v>37599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7647</v>
      </c>
      <c r="D6" s="33">
        <v>5192</v>
      </c>
      <c r="E6" s="33">
        <v>4367</v>
      </c>
      <c r="F6" s="32">
        <v>7142</v>
      </c>
      <c r="G6" s="33">
        <v>5974</v>
      </c>
      <c r="H6" s="34">
        <v>5956</v>
      </c>
      <c r="I6" s="33">
        <v>7310</v>
      </c>
      <c r="J6" s="33">
        <v>7917</v>
      </c>
      <c r="K6" s="34">
        <v>8588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23342</v>
      </c>
      <c r="D8" s="20">
        <f t="shared" ref="D8:K8" si="1">SUM(D9:D15)</f>
        <v>2474</v>
      </c>
      <c r="E8" s="20">
        <f t="shared" si="1"/>
        <v>3191</v>
      </c>
      <c r="F8" s="21">
        <f t="shared" si="1"/>
        <v>16483</v>
      </c>
      <c r="G8" s="20">
        <f t="shared" si="1"/>
        <v>16483</v>
      </c>
      <c r="H8" s="22">
        <f t="shared" si="1"/>
        <v>16501</v>
      </c>
      <c r="I8" s="20">
        <f t="shared" si="1"/>
        <v>12269</v>
      </c>
      <c r="J8" s="20">
        <f t="shared" si="1"/>
        <v>11133</v>
      </c>
      <c r="K8" s="20">
        <f t="shared" si="1"/>
        <v>11724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23342</v>
      </c>
      <c r="D9" s="28">
        <v>2186</v>
      </c>
      <c r="E9" s="28">
        <v>3081</v>
      </c>
      <c r="F9" s="27">
        <v>16483</v>
      </c>
      <c r="G9" s="28">
        <v>16483</v>
      </c>
      <c r="H9" s="29">
        <v>16483</v>
      </c>
      <c r="I9" s="28">
        <v>12269</v>
      </c>
      <c r="J9" s="28">
        <v>11133</v>
      </c>
      <c r="K9" s="29">
        <v>11724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288</v>
      </c>
      <c r="E15" s="36">
        <v>110</v>
      </c>
      <c r="F15" s="35">
        <v>0</v>
      </c>
      <c r="G15" s="36">
        <v>0</v>
      </c>
      <c r="H15" s="37">
        <v>18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16955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1700</v>
      </c>
      <c r="H16" s="22">
        <f t="shared" si="2"/>
        <v>1700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16955</v>
      </c>
      <c r="D18" s="33">
        <v>0</v>
      </c>
      <c r="E18" s="33">
        <v>0</v>
      </c>
      <c r="F18" s="32">
        <v>0</v>
      </c>
      <c r="G18" s="33">
        <v>1700</v>
      </c>
      <c r="H18" s="34">
        <v>1700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71531</v>
      </c>
      <c r="D26" s="46">
        <f t="shared" ref="D26:K26" si="3">+D4+D8+D16+D24</f>
        <v>34536</v>
      </c>
      <c r="E26" s="46">
        <f t="shared" si="3"/>
        <v>34463</v>
      </c>
      <c r="F26" s="47">
        <f t="shared" si="3"/>
        <v>60833</v>
      </c>
      <c r="G26" s="46">
        <f t="shared" si="3"/>
        <v>49677</v>
      </c>
      <c r="H26" s="48">
        <f t="shared" si="3"/>
        <v>51898</v>
      </c>
      <c r="I26" s="46">
        <f t="shared" si="3"/>
        <v>53382</v>
      </c>
      <c r="J26" s="46">
        <f t="shared" si="3"/>
        <v>54915</v>
      </c>
      <c r="K26" s="46">
        <f t="shared" si="3"/>
        <v>57911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  <c r="Z3" s="54" t="s">
        <v>32</v>
      </c>
    </row>
    <row r="4" spans="1:27" s="14" customFormat="1" ht="12.75" customHeight="1" x14ac:dyDescent="0.25">
      <c r="A4" s="25"/>
      <c r="B4" s="56" t="s">
        <v>124</v>
      </c>
      <c r="C4" s="33">
        <v>43323</v>
      </c>
      <c r="D4" s="33">
        <v>51786</v>
      </c>
      <c r="E4" s="33">
        <v>65131</v>
      </c>
      <c r="F4" s="27">
        <v>62162</v>
      </c>
      <c r="G4" s="28">
        <v>51491</v>
      </c>
      <c r="H4" s="29">
        <v>49270</v>
      </c>
      <c r="I4" s="33">
        <v>53583</v>
      </c>
      <c r="J4" s="33">
        <v>55965</v>
      </c>
      <c r="K4" s="33">
        <v>58905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101652</v>
      </c>
      <c r="D5" s="33">
        <v>68712</v>
      </c>
      <c r="E5" s="33">
        <v>129137</v>
      </c>
      <c r="F5" s="32">
        <v>133365</v>
      </c>
      <c r="G5" s="33">
        <v>152219</v>
      </c>
      <c r="H5" s="34">
        <v>152219</v>
      </c>
      <c r="I5" s="33">
        <v>138461</v>
      </c>
      <c r="J5" s="33">
        <v>158953</v>
      </c>
      <c r="K5" s="33">
        <v>239090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137</v>
      </c>
      <c r="C6" s="33">
        <v>581757</v>
      </c>
      <c r="D6" s="33">
        <v>560522</v>
      </c>
      <c r="E6" s="33">
        <v>699685</v>
      </c>
      <c r="F6" s="32">
        <v>836967</v>
      </c>
      <c r="G6" s="33">
        <v>774747</v>
      </c>
      <c r="H6" s="34">
        <v>774747</v>
      </c>
      <c r="I6" s="33">
        <v>846366</v>
      </c>
      <c r="J6" s="33">
        <v>971629</v>
      </c>
      <c r="K6" s="33">
        <v>1006271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138</v>
      </c>
      <c r="C7" s="33">
        <v>143996</v>
      </c>
      <c r="D7" s="33">
        <v>163770</v>
      </c>
      <c r="E7" s="33">
        <v>97260</v>
      </c>
      <c r="F7" s="32">
        <v>111000</v>
      </c>
      <c r="G7" s="33">
        <v>165081</v>
      </c>
      <c r="H7" s="34">
        <v>165081</v>
      </c>
      <c r="I7" s="33">
        <v>115059</v>
      </c>
      <c r="J7" s="33">
        <v>132088</v>
      </c>
      <c r="K7" s="33">
        <v>145498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139</v>
      </c>
      <c r="C8" s="33">
        <v>197452</v>
      </c>
      <c r="D8" s="33">
        <v>127030</v>
      </c>
      <c r="E8" s="33">
        <v>26983</v>
      </c>
      <c r="F8" s="32">
        <v>43000</v>
      </c>
      <c r="G8" s="33">
        <v>34049</v>
      </c>
      <c r="H8" s="34">
        <v>34049</v>
      </c>
      <c r="I8" s="33">
        <v>46804</v>
      </c>
      <c r="J8" s="33">
        <v>53731</v>
      </c>
      <c r="K8" s="33">
        <v>59186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1068180</v>
      </c>
      <c r="D19" s="46">
        <f t="shared" ref="D19:K19" si="1">SUM(D4:D18)</f>
        <v>971820</v>
      </c>
      <c r="E19" s="46">
        <f t="shared" si="1"/>
        <v>1018196</v>
      </c>
      <c r="F19" s="47">
        <f t="shared" si="1"/>
        <v>1186494</v>
      </c>
      <c r="G19" s="46">
        <f t="shared" si="1"/>
        <v>1177587</v>
      </c>
      <c r="H19" s="48">
        <f t="shared" si="1"/>
        <v>1175366</v>
      </c>
      <c r="I19" s="46">
        <f t="shared" si="1"/>
        <v>1200273</v>
      </c>
      <c r="J19" s="46">
        <f t="shared" si="1"/>
        <v>1372366</v>
      </c>
      <c r="K19" s="46">
        <f t="shared" si="1"/>
        <v>1508950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132</v>
      </c>
      <c r="E3" s="17" t="s">
        <v>131</v>
      </c>
      <c r="F3" s="173" t="s">
        <v>130</v>
      </c>
      <c r="G3" s="174"/>
      <c r="H3" s="175"/>
      <c r="I3" s="17" t="s">
        <v>129</v>
      </c>
      <c r="J3" s="17" t="s">
        <v>128</v>
      </c>
      <c r="K3" s="17" t="s">
        <v>127</v>
      </c>
    </row>
    <row r="4" spans="1:27" s="23" customFormat="1" ht="12.75" customHeight="1" x14ac:dyDescent="0.25">
      <c r="A4" s="18"/>
      <c r="B4" s="19" t="s">
        <v>6</v>
      </c>
      <c r="C4" s="20">
        <f>SUM(C5:C7)</f>
        <v>43285</v>
      </c>
      <c r="D4" s="20">
        <f t="shared" ref="D4:K4" si="0">SUM(D5:D7)</f>
        <v>47322</v>
      </c>
      <c r="E4" s="20">
        <f t="shared" si="0"/>
        <v>49704</v>
      </c>
      <c r="F4" s="21">
        <f t="shared" si="0"/>
        <v>62162</v>
      </c>
      <c r="G4" s="20">
        <f t="shared" si="0"/>
        <v>50236</v>
      </c>
      <c r="H4" s="22">
        <f t="shared" si="0"/>
        <v>47792</v>
      </c>
      <c r="I4" s="20">
        <f t="shared" si="0"/>
        <v>53583</v>
      </c>
      <c r="J4" s="20">
        <f t="shared" si="0"/>
        <v>55965</v>
      </c>
      <c r="K4" s="20">
        <f t="shared" si="0"/>
        <v>58905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37057</v>
      </c>
      <c r="D5" s="28">
        <v>42621</v>
      </c>
      <c r="E5" s="28">
        <v>44165</v>
      </c>
      <c r="F5" s="27">
        <v>54921</v>
      </c>
      <c r="G5" s="28">
        <v>44509</v>
      </c>
      <c r="H5" s="29">
        <v>42288</v>
      </c>
      <c r="I5" s="28">
        <v>45597</v>
      </c>
      <c r="J5" s="28">
        <v>48378</v>
      </c>
      <c r="K5" s="29">
        <v>50873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6228</v>
      </c>
      <c r="D6" s="33">
        <v>4701</v>
      </c>
      <c r="E6" s="33">
        <v>5539</v>
      </c>
      <c r="F6" s="32">
        <v>7241</v>
      </c>
      <c r="G6" s="33">
        <v>5727</v>
      </c>
      <c r="H6" s="34">
        <v>5504</v>
      </c>
      <c r="I6" s="33">
        <v>7986</v>
      </c>
      <c r="J6" s="33">
        <v>7587</v>
      </c>
      <c r="K6" s="34">
        <v>8032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1024895</v>
      </c>
      <c r="D8" s="20">
        <f t="shared" ref="D8:K8" si="1">SUM(D9:D15)</f>
        <v>920149</v>
      </c>
      <c r="E8" s="20">
        <f t="shared" si="1"/>
        <v>968492</v>
      </c>
      <c r="F8" s="21">
        <f t="shared" si="1"/>
        <v>1124332</v>
      </c>
      <c r="G8" s="20">
        <f t="shared" si="1"/>
        <v>1126151</v>
      </c>
      <c r="H8" s="22">
        <f t="shared" si="1"/>
        <v>1126350</v>
      </c>
      <c r="I8" s="20">
        <f t="shared" si="1"/>
        <v>1146690</v>
      </c>
      <c r="J8" s="20">
        <f t="shared" si="1"/>
        <v>1316401</v>
      </c>
      <c r="K8" s="20">
        <f t="shared" si="1"/>
        <v>1450045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25000</v>
      </c>
      <c r="G9" s="28">
        <v>25000</v>
      </c>
      <c r="H9" s="29">
        <v>25000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1024895</v>
      </c>
      <c r="D15" s="36">
        <v>920149</v>
      </c>
      <c r="E15" s="36">
        <v>968492</v>
      </c>
      <c r="F15" s="35">
        <v>1099332</v>
      </c>
      <c r="G15" s="36">
        <v>1101151</v>
      </c>
      <c r="H15" s="37">
        <v>1101350</v>
      </c>
      <c r="I15" s="36">
        <v>1146690</v>
      </c>
      <c r="J15" s="36">
        <v>1316401</v>
      </c>
      <c r="K15" s="37">
        <v>1450045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4349</v>
      </c>
      <c r="E16" s="20">
        <f t="shared" si="2"/>
        <v>0</v>
      </c>
      <c r="F16" s="21">
        <f t="shared" si="2"/>
        <v>0</v>
      </c>
      <c r="G16" s="20">
        <f t="shared" si="2"/>
        <v>1200</v>
      </c>
      <c r="H16" s="22">
        <f t="shared" si="2"/>
        <v>1200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1200</v>
      </c>
      <c r="H18" s="34">
        <v>1200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4349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24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1068180</v>
      </c>
      <c r="D26" s="46">
        <f t="shared" ref="D26:K26" si="3">+D4+D8+D16+D24</f>
        <v>971820</v>
      </c>
      <c r="E26" s="46">
        <f t="shared" si="3"/>
        <v>1018196</v>
      </c>
      <c r="F26" s="47">
        <f t="shared" si="3"/>
        <v>1186494</v>
      </c>
      <c r="G26" s="46">
        <f t="shared" si="3"/>
        <v>1177587</v>
      </c>
      <c r="H26" s="48">
        <f t="shared" si="3"/>
        <v>1175366</v>
      </c>
      <c r="I26" s="46">
        <f t="shared" si="3"/>
        <v>1200273</v>
      </c>
      <c r="J26" s="46">
        <f t="shared" si="3"/>
        <v>1372366</v>
      </c>
      <c r="K26" s="46">
        <f t="shared" si="3"/>
        <v>1508950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2014-05-29T13:09:37Z</dcterms:created>
  <dcterms:modified xsi:type="dcterms:W3CDTF">2014-05-30T09:47:29Z</dcterms:modified>
</cp:coreProperties>
</file>